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bookViews>
    <workbookView xWindow="-120" yWindow="-120" windowWidth="20730" windowHeight="11160" tabRatio="921" firstSheet="13" activeTab="16"/>
  </bookViews>
  <sheets>
    <sheet name="Introduction" sheetId="32" r:id="rId1"/>
    <sheet name="About" sheetId="30" r:id="rId2"/>
    <sheet name="#2.1" sheetId="1" r:id="rId3"/>
    <sheet name="#2.2" sheetId="2" r:id="rId4"/>
    <sheet name="#2.3" sheetId="3" r:id="rId5"/>
    <sheet name="#2.4" sheetId="4" r:id="rId6"/>
    <sheet name="#2.5" sheetId="5" r:id="rId7"/>
    <sheet name="#2.6" sheetId="6" r:id="rId8"/>
    <sheet name="#3.1" sheetId="7" r:id="rId9"/>
    <sheet name="#3.2" sheetId="8" r:id="rId10"/>
    <sheet name="#3.3" sheetId="9" r:id="rId11"/>
    <sheet name="#4.1" sheetId="10" r:id="rId12"/>
    <sheet name="#4.1 - Reporting entities" sheetId="26" r:id="rId13"/>
    <sheet name="#4.1 - Government" sheetId="27" r:id="rId14"/>
    <sheet name="#4.1 - Company" sheetId="28" r:id="rId15"/>
    <sheet name="#4.2" sheetId="11" r:id="rId16"/>
    <sheet name="#4.3" sheetId="12" r:id="rId17"/>
    <sheet name="#4.4" sheetId="13" r:id="rId18"/>
    <sheet name="#4.5" sheetId="14" r:id="rId19"/>
    <sheet name="#4.6" sheetId="15" r:id="rId20"/>
    <sheet name="#4.7" sheetId="16" r:id="rId21"/>
    <sheet name="#4.8" sheetId="17" r:id="rId22"/>
    <sheet name="#4.9" sheetId="18" r:id="rId23"/>
    <sheet name="#5.1" sheetId="19" r:id="rId24"/>
    <sheet name="#5.2" sheetId="20" r:id="rId25"/>
    <sheet name="#5.3" sheetId="21" r:id="rId26"/>
    <sheet name="#6.1" sheetId="22" r:id="rId27"/>
    <sheet name="#6.2" sheetId="23" r:id="rId28"/>
    <sheet name="#6.3" sheetId="24" r:id="rId29"/>
    <sheet name="#6.4" sheetId="25" r:id="rId30"/>
  </sheets>
  <externalReferences>
    <externalReference r:id="rId31"/>
    <externalReference r:id="rId32"/>
  </externalReferences>
  <definedNames>
    <definedName name="Agency_type">[1]!Government_entity_type[[#All],[&lt; Agency type &gt;]]</definedName>
    <definedName name="Commodities_list">[2]!Table5_Commodities_list[HS Product Description w volume]</definedName>
    <definedName name="Commodity_names">[1]!Table5_Commodities_list[HS Product Description]</definedName>
    <definedName name="Companies_list" localSheetId="14">[1]!Companies[Full company name]</definedName>
    <definedName name="Companies_list" localSheetId="13">[1]!Companies[Full company name]</definedName>
    <definedName name="Companies_list" localSheetId="1">[1]!Companies[Full company name]</definedName>
    <definedName name="Companies_list" localSheetId="0">[1]!Companies[Full company name]</definedName>
    <definedName name="Companies_list">Companies[Full company name]</definedName>
    <definedName name="Countries_list">[1]!Table1_Country_codes_and_currencies[Country or Area name]</definedName>
    <definedName name="Currency_code_list">[2]!Table1_Country_codes_and_currencies[Currency code (ISO-4217)]</definedName>
    <definedName name="dddd">Government_revenues_table[Revenue stream name]</definedName>
    <definedName name="GFS_list">[1]!Table6_GFS_codes_classification[Combined]</definedName>
    <definedName name="gogosx">Government_agencies[Full name of agency]</definedName>
    <definedName name="Government_entities_list" localSheetId="14">[1]!Government_agencies[Full name of agency]</definedName>
    <definedName name="Government_entities_list" localSheetId="13">[1]!Government_agencies[Full name of agency]</definedName>
    <definedName name="Government_entities_list" localSheetId="1">[1]!Government_agencies[Full name of agency]</definedName>
    <definedName name="Government_entities_list" localSheetId="0">[1]!Government_agencies[Full name of agency]</definedName>
    <definedName name="Government_entities_list">Government_agencies[Full name of agency]</definedName>
    <definedName name="over">Government_revenues_table[Revenue value]</definedName>
    <definedName name="_xlnm.Print_Area" localSheetId="5">'#2.4'!$A$1:$J$14</definedName>
    <definedName name="Project_phases_list">[1]!Table12[Project phases]</definedName>
    <definedName name="Projectname" localSheetId="14">[1]!Companies15[Full project name]</definedName>
    <definedName name="Projectname" localSheetId="13">[1]!Companies15[Full project name]</definedName>
    <definedName name="Projectname" localSheetId="1">[1]!Companies15[Full project name]</definedName>
    <definedName name="Projectname" localSheetId="0">[1]!Companies15[Full project name]</definedName>
    <definedName name="Projectname">Companies15[Full project name]</definedName>
    <definedName name="Reporting_options_list">[2]!Table3_Reporting_options[List]</definedName>
    <definedName name="Revenue_stream_list" localSheetId="14">[1]!Government_revenues_table[Revenue stream name]</definedName>
    <definedName name="Revenue_stream_list" localSheetId="1">[1]!Government_revenues_table[Revenue stream name]</definedName>
    <definedName name="Revenue_stream_list" localSheetId="0">[1]!Government_revenues_table[Revenue stream name]</definedName>
    <definedName name="Revenue_stream_list">Government_revenues_table[Revenue stream name]</definedName>
    <definedName name="Sector_list">[1]!Table7_sectors[Sector(s)]</definedName>
    <definedName name="Simple_options_list">[1]!Table2_Simple_options[List]</definedName>
    <definedName name="Total_reconciled" localSheetId="0">[1]!Table10[Revenue value]</definedName>
    <definedName name="Total_reconciled">Table10[Revenue value]</definedName>
    <definedName name="Total_revenues" localSheetId="14">[1]!Government_revenues_table[Revenue value]</definedName>
    <definedName name="Total_revenues" localSheetId="1">[1]!Government_revenues_table[Revenue value]</definedName>
    <definedName name="Total_revenues" localSheetId="0">[1]!Government_revenues_table[Revenue value]</definedName>
    <definedName name="Total_revenues">Government_revenues_table[Revenue value]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4" i="24" l="1"/>
  <c r="D13" i="24"/>
  <c r="D11" i="24"/>
  <c r="D10" i="24"/>
  <c r="D8" i="24"/>
  <c r="F11" i="22"/>
  <c r="H12" i="13"/>
  <c r="F12" i="13"/>
  <c r="H11" i="13"/>
  <c r="F11" i="13"/>
  <c r="H12" i="12"/>
  <c r="F12" i="12"/>
  <c r="J25" i="27"/>
  <c r="J24" i="27"/>
  <c r="J23" i="27"/>
  <c r="G15" i="26"/>
  <c r="G33" i="30"/>
  <c r="J65" i="27"/>
  <c r="F14" i="20" l="1"/>
  <c r="H14" i="20" s="1"/>
  <c r="E31" i="30" l="1"/>
  <c r="E17" i="30"/>
  <c r="E16" i="30"/>
  <c r="E15" i="30"/>
  <c r="B15" i="28"/>
  <c r="B16" i="28"/>
  <c r="B17" i="28"/>
  <c r="B18" i="28"/>
  <c r="B19" i="28"/>
  <c r="B20" i="28"/>
  <c r="B21" i="28"/>
  <c r="B22" i="28"/>
  <c r="B23" i="28"/>
  <c r="B24" i="28"/>
  <c r="B25" i="28"/>
  <c r="B26" i="28"/>
  <c r="B27" i="28"/>
  <c r="B28" i="28"/>
  <c r="B29" i="28"/>
  <c r="B30" i="28"/>
  <c r="B31" i="28"/>
  <c r="J33" i="28"/>
  <c r="H35" i="28"/>
  <c r="J35" i="28"/>
  <c r="I52" i="27"/>
  <c r="J50" i="27"/>
  <c r="J52" i="27" s="1"/>
  <c r="E48" i="27"/>
  <c r="D48" i="27"/>
  <c r="C48" i="27"/>
  <c r="B48" i="27"/>
  <c r="E47" i="27"/>
  <c r="D47" i="27"/>
  <c r="C47" i="27"/>
  <c r="B47" i="27"/>
  <c r="E46" i="27"/>
  <c r="D46" i="27"/>
  <c r="C46" i="27"/>
  <c r="B46" i="27"/>
  <c r="E45" i="27"/>
  <c r="D45" i="27"/>
  <c r="C45" i="27"/>
  <c r="B45" i="27"/>
  <c r="E44" i="27"/>
  <c r="D44" i="27"/>
  <c r="C44" i="27"/>
  <c r="B44" i="27"/>
  <c r="E43" i="27"/>
  <c r="D43" i="27"/>
  <c r="C43" i="27"/>
  <c r="B43" i="27"/>
  <c r="E42" i="27"/>
  <c r="D42" i="27"/>
  <c r="C42" i="27"/>
  <c r="B42" i="27"/>
  <c r="E41" i="27"/>
  <c r="D41" i="27"/>
  <c r="C41" i="27"/>
  <c r="B41" i="27"/>
  <c r="E40" i="27"/>
  <c r="D40" i="27"/>
  <c r="C40" i="27"/>
  <c r="B40" i="27"/>
  <c r="E39" i="27"/>
  <c r="D39" i="27"/>
  <c r="C39" i="27"/>
  <c r="B39" i="27"/>
  <c r="E38" i="27"/>
  <c r="D38" i="27"/>
  <c r="C38" i="27"/>
  <c r="B38" i="27"/>
  <c r="E37" i="27"/>
  <c r="D37" i="27"/>
  <c r="C37" i="27"/>
  <c r="B37" i="27"/>
  <c r="E36" i="27"/>
  <c r="D36" i="27"/>
  <c r="C36" i="27"/>
  <c r="B36" i="27"/>
  <c r="E35" i="27"/>
  <c r="D35" i="27"/>
  <c r="C35" i="27"/>
  <c r="B35" i="27"/>
  <c r="E34" i="27"/>
  <c r="D34" i="27"/>
  <c r="C34" i="27"/>
  <c r="B34" i="27"/>
  <c r="E33" i="27"/>
  <c r="D33" i="27"/>
  <c r="C33" i="27"/>
  <c r="B33" i="27"/>
  <c r="E32" i="27"/>
  <c r="D32" i="27"/>
  <c r="C32" i="27"/>
  <c r="B32" i="27"/>
  <c r="E31" i="27"/>
  <c r="D31" i="27"/>
  <c r="C31" i="27"/>
  <c r="B31" i="27"/>
  <c r="E30" i="27"/>
  <c r="D30" i="27"/>
  <c r="C30" i="27"/>
  <c r="B30" i="27"/>
  <c r="E29" i="27"/>
  <c r="D29" i="27"/>
  <c r="C29" i="27"/>
  <c r="B29" i="27"/>
  <c r="E28" i="27"/>
  <c r="D28" i="27"/>
  <c r="C28" i="27"/>
  <c r="B28" i="27"/>
  <c r="E27" i="27"/>
  <c r="D27" i="27"/>
  <c r="C27" i="27"/>
  <c r="B27" i="27"/>
  <c r="E26" i="27"/>
  <c r="D26" i="27"/>
  <c r="C26" i="27"/>
  <c r="B26" i="27"/>
  <c r="E25" i="27"/>
  <c r="D25" i="27"/>
  <c r="C25" i="27"/>
  <c r="B25" i="27"/>
  <c r="E24" i="27"/>
  <c r="D24" i="27"/>
  <c r="C24" i="27"/>
  <c r="B24" i="27"/>
  <c r="E23" i="27"/>
  <c r="D23" i="27"/>
  <c r="C23" i="27"/>
  <c r="B23" i="27"/>
  <c r="E22" i="27"/>
  <c r="D22" i="27"/>
  <c r="C22" i="27"/>
  <c r="B22" i="27"/>
  <c r="N4" i="27"/>
  <c r="F12" i="25"/>
  <c r="H12" i="25" s="1"/>
  <c r="F15" i="23"/>
  <c r="H15" i="23" s="1"/>
  <c r="F9" i="23"/>
  <c r="H9" i="23" s="1"/>
  <c r="F19" i="22"/>
  <c r="H19" i="22" s="1"/>
  <c r="H8" i="21"/>
  <c r="F9" i="20"/>
  <c r="H9" i="20" s="1"/>
  <c r="F9" i="17"/>
  <c r="F8" i="17"/>
  <c r="F7" i="17"/>
  <c r="F11" i="16"/>
  <c r="H11" i="16" s="1"/>
  <c r="F10" i="16"/>
  <c r="H10" i="16" s="1"/>
  <c r="F9" i="16"/>
  <c r="H9" i="16" s="1"/>
  <c r="F8" i="16"/>
  <c r="H8" i="16" s="1"/>
  <c r="F7" i="16"/>
  <c r="H7" i="16" s="1"/>
  <c r="F9" i="15"/>
  <c r="H9" i="15" s="1"/>
  <c r="F9" i="14"/>
  <c r="H9" i="14" s="1"/>
  <c r="F9" i="12"/>
  <c r="H9" i="12" s="1"/>
  <c r="F23" i="11"/>
  <c r="H23" i="11" s="1"/>
  <c r="F22" i="11"/>
  <c r="H22" i="11" s="1"/>
  <c r="F10" i="11"/>
  <c r="H10" i="11" s="1"/>
  <c r="F9" i="11"/>
  <c r="H9" i="11" s="1"/>
  <c r="B21" i="11"/>
  <c r="B19" i="11"/>
  <c r="B17" i="11"/>
  <c r="B23" i="9"/>
  <c r="B21" i="9"/>
  <c r="B19" i="9"/>
  <c r="B17" i="9"/>
  <c r="B15" i="9"/>
  <c r="B13" i="9"/>
  <c r="B23" i="8"/>
  <c r="B21" i="8"/>
  <c r="B19" i="8"/>
  <c r="B17" i="8"/>
  <c r="B15" i="8"/>
  <c r="B13" i="8"/>
</calcChain>
</file>

<file path=xl/comments1.xml><?xml version="1.0" encoding="utf-8"?>
<comments xmlns="http://schemas.openxmlformats.org/spreadsheetml/2006/main">
  <authors>
    <author>tc={AE703E1E-8CBB-4BFF-A0DF-60AF31B7B380}</author>
  </authors>
  <commentList>
    <comment ref="G33" authorId="0">
      <text>
        <r>
          <rPr>
            <sz val="12"/>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@Alex Gordy does this need to be reflected in RU form?</t>
        </r>
      </text>
    </comment>
  </commentList>
</comments>
</file>

<file path=xl/sharedStrings.xml><?xml version="1.0" encoding="utf-8"?>
<sst xmlns="http://schemas.openxmlformats.org/spreadsheetml/2006/main" count="2243" uniqueCount="739">
  <si>
    <t>Completed on:</t>
  </si>
  <si>
    <t>YYYY-MM-DD</t>
  </si>
  <si>
    <t xml:space="preserve">Multi-stakeholder group approved on: </t>
  </si>
  <si>
    <t>Transparency template for EITI disclosures</t>
  </si>
  <si>
    <t>Version 1.1 as of 1 January 2021</t>
  </si>
  <si>
    <t>Filling in this Transparency data collection template will help the MSG prepare for Validation and is a requirement of the 2021 EITI Validation procedure.</t>
  </si>
  <si>
    <t>How filling out the Transparency data collection template works:</t>
  </si>
  <si>
    <t>1. Use one excel workbook per fiscal year covered. If the country is reporting on both oil &amp; gas and mining, both can fit into one workbook.</t>
  </si>
  <si>
    <t xml:space="preserve">2. Fill in the entire workbook </t>
  </si>
  <si>
    <t>3. This Transparency sheet should be submitted to the EITI International Secretariat ahead of the commencement of Validation, alongside the data collection templates related to 'Stakeholder engagement' and 'Outcomes and impact'. Send it to your country manager at the International Secretariat.</t>
  </si>
  <si>
    <r>
      <rPr>
        <sz val="12"/>
        <rFont val="Franklin Gothic Book"/>
        <family val="2"/>
      </rPr>
      <t>4. The template will be used as the basis for the country's Validation</t>
    </r>
    <r>
      <rPr>
        <sz val="12"/>
        <color theme="1"/>
        <rFont val="Franklin Gothic Book"/>
        <family val="2"/>
      </rPr>
      <t xml:space="preserve">. </t>
    </r>
    <r>
      <rPr>
        <sz val="12"/>
        <rFont val="Franklin Gothic Book"/>
        <family val="2"/>
      </rPr>
      <t xml:space="preserve">You will receive the file back with questions and comments, to be addressed as part of the Validation process. </t>
    </r>
  </si>
  <si>
    <r>
      <t xml:space="preserve">This template should be </t>
    </r>
    <r>
      <rPr>
        <b/>
        <u/>
        <sz val="12"/>
        <rFont val="Franklin Gothic Book"/>
        <family val="2"/>
      </rPr>
      <t>completed in full and published</t>
    </r>
    <r>
      <rPr>
        <b/>
        <sz val="12"/>
        <rFont val="Franklin Gothic Book"/>
        <family val="2"/>
      </rPr>
      <t xml:space="preserve"> for each fiscal year covered under EITI Reporting.</t>
    </r>
  </si>
  <si>
    <t>The International Secretariat can provide advice and support on request. If you have any questions, please contact your country manager at the EITI International Secretariat.</t>
  </si>
  <si>
    <t>Cells in orange must be completed before submission</t>
  </si>
  <si>
    <t>Cells in light blue are for supplying sources and/or comments</t>
  </si>
  <si>
    <t>White cells require no action</t>
  </si>
  <si>
    <t>Cells in grey are for your information.</t>
  </si>
  <si>
    <r>
      <rPr>
        <b/>
        <i/>
        <u/>
        <sz val="11"/>
        <color theme="1"/>
        <rFont val="Franklin Gothic Book"/>
        <family val="2"/>
      </rPr>
      <t>Terminology:</t>
    </r>
    <r>
      <rPr>
        <b/>
        <i/>
        <sz val="11"/>
        <color theme="1"/>
        <rFont val="Franklin Gothic Book"/>
        <family val="2"/>
      </rPr>
      <t xml:space="preserve"> Disclosure</t>
    </r>
  </si>
  <si>
    <r>
      <rPr>
        <b/>
        <i/>
        <u/>
        <sz val="11"/>
        <color theme="1"/>
        <rFont val="Franklin Gothic Book"/>
        <family val="2"/>
      </rPr>
      <t>Terminology:</t>
    </r>
    <r>
      <rPr>
        <b/>
        <i/>
        <sz val="11"/>
        <color theme="1"/>
        <rFont val="Franklin Gothic Book"/>
        <family val="2"/>
      </rPr>
      <t xml:space="preserve"> Simple options</t>
    </r>
  </si>
  <si>
    <t>Sub requirement sheets</t>
  </si>
  <si>
    <r>
      <rPr>
        <i/>
        <u/>
        <sz val="11"/>
        <color theme="1"/>
        <rFont val="Franklin Gothic Book"/>
        <family val="2"/>
      </rPr>
      <t>Yes, systematically disclosed</t>
    </r>
    <r>
      <rPr>
        <i/>
        <sz val="11"/>
        <color theme="1"/>
        <rFont val="Franklin Gothic Book"/>
        <family val="2"/>
      </rPr>
      <t>: If data is regularly and publicly disclosed by government agencies or companies, and the data is reliable, please select Yes, systematically disclosed</t>
    </r>
  </si>
  <si>
    <r>
      <rPr>
        <i/>
        <u/>
        <sz val="11"/>
        <color theme="1"/>
        <rFont val="Franklin Gothic Book"/>
        <family val="2"/>
      </rPr>
      <t>Yes</t>
    </r>
    <r>
      <rPr>
        <i/>
        <sz val="11"/>
        <color theme="1"/>
        <rFont val="Franklin Gothic Book"/>
        <family val="2"/>
      </rPr>
      <t>: All the aspects of the question are answered/covered.</t>
    </r>
  </si>
  <si>
    <r>
      <rPr>
        <i/>
        <u/>
        <sz val="11"/>
        <color theme="1"/>
        <rFont val="Franklin Gothic Book"/>
        <family val="2"/>
      </rPr>
      <t>Underlying objectives</t>
    </r>
    <r>
      <rPr>
        <i/>
        <sz val="11"/>
        <color theme="1"/>
        <rFont val="Franklin Gothic Book"/>
        <family val="2"/>
      </rPr>
      <t>: The MSG to evaluate if they believe the country is meeting the underlying objective of the requirement</t>
    </r>
  </si>
  <si>
    <r>
      <rPr>
        <i/>
        <u/>
        <sz val="11"/>
        <color theme="1"/>
        <rFont val="Franklin Gothic Book"/>
        <family val="2"/>
      </rPr>
      <t>Yes, through EITI reporting</t>
    </r>
    <r>
      <rPr>
        <i/>
        <sz val="11"/>
        <color theme="1"/>
        <rFont val="Franklin Gothic Book"/>
        <family val="2"/>
      </rPr>
      <t>: If the EITI Report covers certain data gaps in government or corporate disclosures, please select "Yes, in EITI Report".</t>
    </r>
  </si>
  <si>
    <r>
      <t>Partially:</t>
    </r>
    <r>
      <rPr>
        <i/>
        <sz val="11"/>
        <color theme="1"/>
        <rFont val="Franklin Gothic Book"/>
        <family val="2"/>
      </rPr>
      <t>Aspects of the question have been answered/covered.</t>
    </r>
  </si>
  <si>
    <r>
      <t>If a requirement is not applicable</t>
    </r>
    <r>
      <rPr>
        <i/>
        <sz val="11"/>
        <color theme="1"/>
        <rFont val="Franklin Gothic Book"/>
        <family val="2"/>
      </rPr>
      <t xml:space="preserve">, the MSG must include the reference to the document (MSG minutes) where the non-applicablilty is determined. </t>
    </r>
  </si>
  <si>
    <r>
      <rPr>
        <i/>
        <u/>
        <sz val="11"/>
        <color theme="1"/>
        <rFont val="Franklin Gothic Book"/>
        <family val="2"/>
      </rPr>
      <t>Not available</t>
    </r>
    <r>
      <rPr>
        <i/>
        <sz val="11"/>
        <color theme="1"/>
        <rFont val="Franklin Gothic Book"/>
        <family val="2"/>
      </rPr>
      <t>: The data is applicable in the country, but no data or information is available.</t>
    </r>
  </si>
  <si>
    <r>
      <rPr>
        <i/>
        <u/>
        <sz val="11"/>
        <color theme="1"/>
        <rFont val="Franklin Gothic Book"/>
        <family val="2"/>
      </rPr>
      <t>No</t>
    </r>
    <r>
      <rPr>
        <i/>
        <sz val="11"/>
        <color theme="1"/>
        <rFont val="Franklin Gothic Book"/>
        <family val="2"/>
      </rPr>
      <t>: No information is covered.</t>
    </r>
  </si>
  <si>
    <r>
      <t xml:space="preserve">Not applicable: </t>
    </r>
    <r>
      <rPr>
        <i/>
        <sz val="11"/>
        <color theme="1"/>
        <rFont val="Franklin Gothic Book"/>
        <family val="2"/>
      </rPr>
      <t xml:space="preserve">If a requirement is not relevant, please select "Not applicable". Refer to any evidence documented as part of the EITI Report, or through minutes of a multi-stakeholder meeting. </t>
    </r>
  </si>
  <si>
    <r>
      <t>Not applicable</t>
    </r>
    <r>
      <rPr>
        <i/>
        <sz val="11"/>
        <color theme="1"/>
        <rFont val="Franklin Gothic Book"/>
        <family val="2"/>
      </rPr>
      <t>: The question is not relevant for the case, When it is required, please refer to evidence of non-applicability.</t>
    </r>
  </si>
  <si>
    <t>EITI International Secretariat</t>
  </si>
  <si>
    <r>
      <t xml:space="preserve">Phone: </t>
    </r>
    <r>
      <rPr>
        <b/>
        <sz val="11"/>
        <color rgb="FF165B89"/>
        <rFont val="Franklin Gothic Book"/>
        <family val="2"/>
      </rPr>
      <t>+47 222 00 800</t>
    </r>
    <r>
      <rPr>
        <b/>
        <sz val="11"/>
        <color rgb="FF000000"/>
        <rFont val="Franklin Gothic Book"/>
        <family val="2"/>
      </rPr>
      <t xml:space="preserve">   </t>
    </r>
    <r>
      <rPr>
        <b/>
        <sz val="11"/>
        <color rgb="FF000000"/>
        <rFont val="Wingdings"/>
        <charset val="2"/>
      </rPr>
      <t></t>
    </r>
    <r>
      <rPr>
        <b/>
        <sz val="11"/>
        <color rgb="FF000000"/>
        <rFont val="Franklin Gothic Book"/>
        <family val="2"/>
      </rPr>
      <t xml:space="preserve">   E-mail: </t>
    </r>
    <r>
      <rPr>
        <b/>
        <u/>
        <sz val="11"/>
        <color rgb="FF165B89"/>
        <rFont val="Franklin Gothic Book"/>
        <family val="2"/>
      </rPr>
      <t>secretariat@eiti.org</t>
    </r>
    <r>
      <rPr>
        <b/>
        <sz val="11"/>
        <color rgb="FF000000"/>
        <rFont val="Franklin Gothic Book"/>
        <family val="2"/>
      </rPr>
      <t xml:space="preserve">   </t>
    </r>
    <r>
      <rPr>
        <b/>
        <sz val="11"/>
        <color rgb="FF000000"/>
        <rFont val="Wingdings"/>
        <charset val="2"/>
      </rPr>
      <t></t>
    </r>
    <r>
      <rPr>
        <b/>
        <sz val="11"/>
        <color rgb="FF000000"/>
        <rFont val="Franklin Gothic Book"/>
        <family val="2"/>
      </rPr>
      <t xml:space="preserve">   Twitter: </t>
    </r>
    <r>
      <rPr>
        <b/>
        <sz val="11"/>
        <color rgb="FF165B89"/>
        <rFont val="Franklin Gothic Book"/>
        <family val="2"/>
      </rPr>
      <t>@EITIorg</t>
    </r>
    <r>
      <rPr>
        <b/>
        <sz val="11"/>
        <color rgb="FF000000"/>
        <rFont val="Franklin Gothic Book"/>
        <family val="2"/>
      </rPr>
      <t xml:space="preserve">  </t>
    </r>
    <r>
      <rPr>
        <b/>
        <sz val="11"/>
        <color rgb="FF000000"/>
        <rFont val="Wingdings"/>
        <charset val="2"/>
      </rPr>
      <t xml:space="preserve"> </t>
    </r>
    <r>
      <rPr>
        <b/>
        <sz val="11"/>
        <color rgb="FF000000"/>
        <rFont val="Franklin Gothic Book"/>
        <family val="2"/>
      </rPr>
      <t xml:space="preserve">   </t>
    </r>
    <r>
      <rPr>
        <b/>
        <u/>
        <sz val="11"/>
        <color rgb="FF165B89"/>
        <rFont val="Franklin Gothic Book"/>
        <family val="2"/>
      </rPr>
      <t>www.eiti.org</t>
    </r>
  </si>
  <si>
    <t>Country or area</t>
  </si>
  <si>
    <r>
      <t xml:space="preserve">Address: </t>
    </r>
    <r>
      <rPr>
        <b/>
        <sz val="11"/>
        <color rgb="FF165B89"/>
        <rFont val="Franklin Gothic Book"/>
        <family val="2"/>
      </rPr>
      <t>Rådhusgata 26, 0151 Oslo, Norway</t>
    </r>
    <r>
      <rPr>
        <b/>
        <sz val="11"/>
        <color rgb="FF000000"/>
        <rFont val="Franklin Gothic Book"/>
        <family val="2"/>
      </rPr>
      <t xml:space="preserve">  </t>
    </r>
  </si>
  <si>
    <r>
      <rPr>
        <b/>
        <sz val="11"/>
        <color rgb="FF000000"/>
        <rFont val="Franklin Gothic Book"/>
        <family val="2"/>
      </rPr>
      <t xml:space="preserve">Part 1 (About) </t>
    </r>
    <r>
      <rPr>
        <sz val="11"/>
        <color rgb="FF000000"/>
        <rFont val="Franklin Gothic Book"/>
        <family val="2"/>
      </rPr>
      <t>covers country and data characteristics.</t>
    </r>
  </si>
  <si>
    <t>How to complete this sheet:</t>
  </si>
  <si>
    <r>
      <t xml:space="preserve">1. Starting from the top, </t>
    </r>
    <r>
      <rPr>
        <b/>
        <i/>
        <sz val="11"/>
        <rFont val="Franklin Gothic Book"/>
        <family val="2"/>
      </rPr>
      <t xml:space="preserve">enter your responses in the grey column. </t>
    </r>
  </si>
  <si>
    <t xml:space="preserve">2. Please respond to each question, until completed. </t>
  </si>
  <si>
    <r>
      <t xml:space="preserve">3. Include any additional information or comments as needed in the </t>
    </r>
    <r>
      <rPr>
        <b/>
        <i/>
        <sz val="11"/>
        <color theme="1"/>
        <rFont val="Franklin Gothic Book"/>
        <family val="2"/>
      </rPr>
      <t xml:space="preserve">Source/Comments" </t>
    </r>
    <r>
      <rPr>
        <i/>
        <sz val="11"/>
        <color theme="1"/>
        <rFont val="Franklin Gothic Book"/>
        <family val="2"/>
      </rPr>
      <t>column.</t>
    </r>
  </si>
  <si>
    <t>If you have any questions, please contact your country manager at the EITI International Secretariat.</t>
  </si>
  <si>
    <t>Cells in orange must be completed</t>
  </si>
  <si>
    <t>Cells in light blue are for voluntary input</t>
  </si>
  <si>
    <t xml:space="preserve">Part 1 - About </t>
  </si>
  <si>
    <t>Description</t>
  </si>
  <si>
    <t>Enter data in this column</t>
  </si>
  <si>
    <t>Source / Comments</t>
  </si>
  <si>
    <t>Country or area name</t>
  </si>
  <si>
    <t>ISO Alpha-3 Code</t>
  </si>
  <si>
    <t>National currency name</t>
  </si>
  <si>
    <t>National currency ISO-4217</t>
  </si>
  <si>
    <t>Fiscal year covered by this data file</t>
  </si>
  <si>
    <t>Start Date</t>
  </si>
  <si>
    <t>End Date</t>
  </si>
  <si>
    <t>Data source</t>
  </si>
  <si>
    <t>Has an EITI Report been prepared by an Independent Administrator?</t>
  </si>
  <si>
    <t>Yes/No</t>
  </si>
  <si>
    <t>What is the name of the company?</t>
  </si>
  <si>
    <t>Date that the EITI Report was made public</t>
  </si>
  <si>
    <t>URL, EITI Report</t>
  </si>
  <si>
    <t>Does the government systematically disclose EITI data at a single location?</t>
  </si>
  <si>
    <t>Publication date of the EITI data</t>
  </si>
  <si>
    <t>Website link (URL) to EITI data</t>
  </si>
  <si>
    <t>Are there other files of relevance?</t>
  </si>
  <si>
    <t>Yes</t>
  </si>
  <si>
    <t>Date that other file was made public</t>
  </si>
  <si>
    <t>URL</t>
  </si>
  <si>
    <r>
      <t>EITI Requirement 7.2</t>
    </r>
    <r>
      <rPr>
        <b/>
        <sz val="11"/>
        <rFont val="Franklin Gothic Book"/>
        <family val="2"/>
      </rPr>
      <t>: Data accessibility and open data</t>
    </r>
  </si>
  <si>
    <t>Does the government have an open data policy?</t>
  </si>
  <si>
    <t>&lt; EITI Reporting or online? &gt;</t>
  </si>
  <si>
    <t>Data coverage / scope</t>
  </si>
  <si>
    <t>Open data portal / files</t>
  </si>
  <si>
    <t>&lt;URL&gt;</t>
  </si>
  <si>
    <t>Sector coverage</t>
  </si>
  <si>
    <t>Oil</t>
  </si>
  <si>
    <t>&lt; Choose option &gt;</t>
  </si>
  <si>
    <t>Gas</t>
  </si>
  <si>
    <t>Mining (incl. Quarrying)</t>
  </si>
  <si>
    <t>Other, non-upstream sectors</t>
  </si>
  <si>
    <t>If yes, please specify name (insert new rows if multiple)</t>
  </si>
  <si>
    <t>&lt; Other sector &gt;</t>
  </si>
  <si>
    <t>Number of reporting government entities (incl SOEs if recipient)</t>
  </si>
  <si>
    <t>&lt; number &gt;</t>
  </si>
  <si>
    <t>Number of reporting companies (incl SOEs if payer)</t>
  </si>
  <si>
    <r>
      <rPr>
        <i/>
        <sz val="11"/>
        <rFont val="Franklin Gothic Book"/>
        <family val="2"/>
      </rPr>
      <t>Reporting currency (</t>
    </r>
    <r>
      <rPr>
        <i/>
        <sz val="11"/>
        <color theme="10"/>
        <rFont val="Franklin Gothic Book"/>
        <family val="2"/>
      </rPr>
      <t>ISO-4217 currency codes</t>
    </r>
    <r>
      <rPr>
        <i/>
        <sz val="11"/>
        <rFont val="Franklin Gothic Book"/>
        <family val="2"/>
      </rPr>
      <t>)</t>
    </r>
  </si>
  <si>
    <t xml:space="preserve">Exchange rate used: 1 USD = </t>
  </si>
  <si>
    <t>Exchange rate source (URL,…)</t>
  </si>
  <si>
    <r>
      <t>EITI Requirement 4.7</t>
    </r>
    <r>
      <rPr>
        <b/>
        <sz val="11"/>
        <rFont val="Franklin Gothic Book"/>
        <family val="2"/>
      </rPr>
      <t>: Disaggregation</t>
    </r>
  </si>
  <si>
    <t>… by revenue stream</t>
  </si>
  <si>
    <t>… by government agency</t>
  </si>
  <si>
    <t>… by company</t>
  </si>
  <si>
    <t>… by project</t>
  </si>
  <si>
    <t>Contact details: data submission</t>
  </si>
  <si>
    <t>Name and contact information of the person submitting this file</t>
  </si>
  <si>
    <t>Name</t>
  </si>
  <si>
    <t>Organisation</t>
  </si>
  <si>
    <t>Email address</t>
  </si>
  <si>
    <t>Requirement 2.1: Legal framework</t>
  </si>
  <si>
    <t>Objective of Requirement 2.1</t>
  </si>
  <si>
    <t>Progress towards the objective of the requirement, to ensure public understanding of all aspects of the regulatory framework for the extractive industries, including the legal framework, fiscal regime, roles of government entities and reforms.</t>
  </si>
  <si>
    <t>Not applicable /Not met / Partly met / Mostly met / Fully met / Exceeded</t>
  </si>
  <si>
    <t>Requirement</t>
  </si>
  <si>
    <t>How is this disclosed?</t>
  </si>
  <si>
    <t>Where is this systematically disclosed?</t>
  </si>
  <si>
    <t>Where is this disclosed in the EITI Report?</t>
  </si>
  <si>
    <t>Gaps or weaknesses in comprehensiveness, data quality, disaggregation and accessibility identified (by MSG, IA, others)</t>
  </si>
  <si>
    <t xml:space="preserve">International Secretariat review and preliminary assessment </t>
  </si>
  <si>
    <t>International Secretariat questions to MSG</t>
  </si>
  <si>
    <t>MSG responses to International Secretariat questions</t>
  </si>
  <si>
    <t xml:space="preserve">International Secretariat final assessment </t>
  </si>
  <si>
    <t>Mining sector</t>
  </si>
  <si>
    <t>Does the government publish information about</t>
  </si>
  <si>
    <t>Laws and regulations?</t>
  </si>
  <si>
    <t>&lt; EITI reporting or systematically disclosed? &gt;</t>
  </si>
  <si>
    <t>EITI Report page reference</t>
  </si>
  <si>
    <t>Overview of government agencies' roles?</t>
  </si>
  <si>
    <t>Mineral and petroleum rights' regime?</t>
  </si>
  <si>
    <t>Fiscal regime?</t>
  </si>
  <si>
    <t>Level of fiscal devolution?</t>
  </si>
  <si>
    <t>Ongoing and planned reforms?</t>
  </si>
  <si>
    <t>Oil and gas sector</t>
  </si>
  <si>
    <t>Requirement 2.2: Contract and license allocations</t>
  </si>
  <si>
    <t>Objective of Requirement 2.2</t>
  </si>
  <si>
    <t>Progress towards the objective of the requirement, to provide a public overview of awards and transfers of oil, gas and mining licenses, the statutory procedures for license awards and transfers and whether tehse procedures are followed in practice. This can allow stakeholders to identify and address possible weaknesses in the license allocation process.</t>
  </si>
  <si>
    <t>Applicability of the Requirement</t>
  </si>
  <si>
    <t>Is Requirement 2.2 applicable in the period under review?</t>
  </si>
  <si>
    <t>Yes / No</t>
  </si>
  <si>
    <t>No. of license awards for the covered year</t>
  </si>
  <si>
    <t>the award process(es)?</t>
  </si>
  <si>
    <t>&lt; EITI Reporting or systematically disclosed? &gt;</t>
  </si>
  <si>
    <t>and the technical and financial criteria used?</t>
  </si>
  <si>
    <t>the existence of any non-trivial deviations from statutory procedures in license awards in the period under review?</t>
  </si>
  <si>
    <t>No. of license transfers for the covered year</t>
  </si>
  <si>
    <t>the number and identity of licenses transferred in the period under review?</t>
  </si>
  <si>
    <t>the transfer process(es)?</t>
  </si>
  <si>
    <t>the existence of any non-trivial deviations from statutory procedures in license transfers in the period under review?</t>
  </si>
  <si>
    <t>bidding rounds/process(es)?</t>
  </si>
  <si>
    <t>MSG comments on efficiency:</t>
  </si>
  <si>
    <t>Requirement 2.3: License registers</t>
  </si>
  <si>
    <t>Objective of Requirement 2.3</t>
  </si>
  <si>
    <t>Progress towards the objective of the requirement, to ensure the public accessibility of comprehensive information on property rights related to extractive deposits and projects.</t>
  </si>
  <si>
    <t>License register for the mining sector</t>
  </si>
  <si>
    <t xml:space="preserve">License-holder name: </t>
  </si>
  <si>
    <t xml:space="preserve">License coordinates: </t>
  </si>
  <si>
    <t xml:space="preserve">License dates of application, award and expiry: </t>
  </si>
  <si>
    <t>Commodity(ies) covered by licenses:</t>
  </si>
  <si>
    <t>Coverage of all active licenses?</t>
  </si>
  <si>
    <t>Coverage of all licenses held by material companies?</t>
  </si>
  <si>
    <t>License register for petroleum sector</t>
  </si>
  <si>
    <t>Requirement 2.4: Contracts</t>
  </si>
  <si>
    <t>Objective of Requirement 2.4</t>
  </si>
  <si>
    <t>Progress towards the objective of the requirement, to ensure the public accessibility of all licenses and contracts underpinning extractive activities (at least from 2021 onwards) as a basis for the public’s understanding of the contractual rights and obligations of companies operating in the country’s extractive industries.</t>
  </si>
  <si>
    <t>Government policy on contract disclosure</t>
  </si>
  <si>
    <t>For contracts executed after 1 January 2021: Are contracts texts  including annexes and amendments  fully disclosed?</t>
  </si>
  <si>
    <t>For licenses executed after 1 January 2021 Are license texts including annexes and amendments  fully disclosed?</t>
  </si>
  <si>
    <t>Contract register for mining sector</t>
  </si>
  <si>
    <t>Contract register for petroleum sector</t>
  </si>
  <si>
    <t>Contract register for other sector(s) - add rows if several</t>
  </si>
  <si>
    <t>&lt; In EITI Report or systematically disclosed? &gt;</t>
  </si>
  <si>
    <t xml:space="preserve">Is there a publicly accessible list of all active exploitation and exploration contracts? </t>
  </si>
  <si>
    <t xml:space="preserve">Are there contracts/licenses executed before 1 January 2021, that are publicly disclosed? </t>
  </si>
  <si>
    <t>Requirement 2.5: Beneficial ownership</t>
  </si>
  <si>
    <t>Objective of Requirement 2.5</t>
  </si>
  <si>
    <t>Progress towards the objective of the requirement, to enable the public to know who ultimately owns and controls the companies operating in the country’s extractive industries, particularly those identified by the MSG as high-risk, to help deter improper practices in the management of extractive resources.</t>
  </si>
  <si>
    <t>Government policy on beneficial ownership</t>
  </si>
  <si>
    <t>Definition of the term beneficial owner</t>
  </si>
  <si>
    <t>Laws, regulations or policies on beneficial ownership</t>
  </si>
  <si>
    <t>Is beneficial ownership data requested?</t>
  </si>
  <si>
    <t>Is beneficial ownership data disclosed?</t>
  </si>
  <si>
    <t>Is beneficial ownership data disclosed by applicants and bidders?</t>
  </si>
  <si>
    <t>MSG assessment of disclosures</t>
  </si>
  <si>
    <t>Quality assurances for data reliability</t>
  </si>
  <si>
    <t>Names of stock exchanges for publicly-listed companies</t>
  </si>
  <si>
    <t>Is information on legal owners disclosed?</t>
  </si>
  <si>
    <t>Company register (legal ownership registry)</t>
  </si>
  <si>
    <t>Beneficial ownership registry</t>
  </si>
  <si>
    <t>Requirement 2.6: State participation</t>
  </si>
  <si>
    <t>Objective of Requirement 2.6</t>
  </si>
  <si>
    <t>Progress towards the objective of the requirement, to ensure an effective mechanism for transparency and accountability for well-governed SOEs and state participation more broadly through a public understanding of whether SOEs’ management is undertaken in accordance with the relevant regulatory framework. This information provides the basis for continuous improvements in the SOE’s contribution to the national economy, whether financially, economically or socially.</t>
  </si>
  <si>
    <t>Is Requirement 2.6 applicable in the period under review?</t>
  </si>
  <si>
    <t>Applicability</t>
  </si>
  <si>
    <t>Does the government report how it participates in the extractive sector?</t>
  </si>
  <si>
    <t>Statutory financial relations</t>
  </si>
  <si>
    <t>Where are the statutory rules regarding SOEs' financial relations with government described?</t>
  </si>
  <si>
    <t>Where are the statutory rules regarding SOEs' entitlements to transfers from government described?</t>
  </si>
  <si>
    <t>Where are the statutory rules regarding SOEs' distribution of profits described?</t>
  </si>
  <si>
    <t>Where are the statutory rules regarding SOEs' ability to retain earnings described?</t>
  </si>
  <si>
    <t>Where are the statutory rules regarding SOEs' reinvestments described?</t>
  </si>
  <si>
    <t>Where are the statutory rules regarding SOEs' third-party financing described?</t>
  </si>
  <si>
    <t>Financial relations in practice</t>
  </si>
  <si>
    <t>References to state-owned enterprises portals or company website(s), for example as stated in the Report (Add rows if several SOEs)</t>
  </si>
  <si>
    <t>References to state-owned enterprises or company Audited Financial Statement (Add rows if several SOEs)</t>
  </si>
  <si>
    <t>State ownership</t>
  </si>
  <si>
    <t>Where is information on state and SOE equity in extractive companies publicly disclosed?</t>
  </si>
  <si>
    <t>Where is information on the terms attached to state and SOE equity in extractive companies publicly disclosed?</t>
  </si>
  <si>
    <t>Where is information on state and SOE participating interests in extractive projects publicly disclosed?</t>
  </si>
  <si>
    <t>Where is information on the terms attached to state and SOE participating interests in extractive projects publicly disclosed?</t>
  </si>
  <si>
    <t>Loans and guarantees</t>
  </si>
  <si>
    <t>Where are loans and loan guarantees from the state to extractive companies and projects disclosed?</t>
  </si>
  <si>
    <t>Where are loans and loan guarantees from SOEs to extractive companies and projects disclosed?</t>
  </si>
  <si>
    <t>Corporate governance</t>
  </si>
  <si>
    <t>Where is corporate governance information on SOEs publicly disclosed?</t>
  </si>
  <si>
    <t>Requirement 3.1: Exploration activities</t>
  </si>
  <si>
    <t>Objective of Requirement 3.1</t>
  </si>
  <si>
    <t>Progress towards the objective of the requirement, to ensure public access to an overview of the extractive sector in the country and its potential, including recent, ongoing and planned significant exploration activities.</t>
  </si>
  <si>
    <t>Overview of the extractive industries</t>
  </si>
  <si>
    <t>Overview of key companies in the extractive industries</t>
  </si>
  <si>
    <t>Overview of significant explocation activities</t>
  </si>
  <si>
    <t>Requirement 3.2: Production data</t>
  </si>
  <si>
    <t>Objective of Requirement 3.2</t>
  </si>
  <si>
    <t>Progress towards the objective of the requirement, to ensure public understanding of extractive commodity(ies) production levels and the valuation of extractive commodity output, as a basis for addressing production-related issues in the extractive industries.</t>
  </si>
  <si>
    <t>Is Requirement 3.2 applicable in the period under review?</t>
  </si>
  <si>
    <t>(Harmonised System Codes)</t>
  </si>
  <si>
    <t>Disclosure of production volumes</t>
  </si>
  <si>
    <t>Disclosure of production values</t>
  </si>
  <si>
    <t>Crude oil (2709), volume</t>
  </si>
  <si>
    <t>Sm3</t>
  </si>
  <si>
    <t>USD</t>
  </si>
  <si>
    <t>Natural gas (2711), volume</t>
  </si>
  <si>
    <t>Sm3 o.e.</t>
  </si>
  <si>
    <t>Gold (7108), volume</t>
  </si>
  <si>
    <t>oz</t>
  </si>
  <si>
    <t>Silver (7106), volume</t>
  </si>
  <si>
    <t>Coal (2701), volume</t>
  </si>
  <si>
    <t>Tonnes</t>
  </si>
  <si>
    <t>Copper (2603), volume</t>
  </si>
  <si>
    <t>Add commodities here, volume</t>
  </si>
  <si>
    <t xml:space="preserve">Requirement 3.3: Export data </t>
  </si>
  <si>
    <t>Objective of Requirement 3.3</t>
  </si>
  <si>
    <t>Progress towards the objective of the requirement, to ensure public understanding of extractive commodity(ies) export levels and the valuation of extractive commodity exports, as a basis for addressing export-related issues in the extractive industries.</t>
  </si>
  <si>
    <t>Is Requirement 3.3 applicable in the period under review?</t>
  </si>
  <si>
    <t>Disclosure of export volumes</t>
  </si>
  <si>
    <t>Disclosure of export values</t>
  </si>
  <si>
    <t>&lt;Select unit&gt;</t>
  </si>
  <si>
    <t>Requirement 4.1: Comprehensive disclosure of taxes and revenues</t>
  </si>
  <si>
    <t>Objective of Requirement 4.1</t>
  </si>
  <si>
    <t>Progress towards the objective of the requirement, to ensure comprehensive disclosures of company payments and government revenues from oil, gas and mining as the basis for a detailed public understanding of the contribution of the extractive industries to government revenues.</t>
  </si>
  <si>
    <t>Does the government fully disclose extractive sector revenues by revenue stream?</t>
  </si>
  <si>
    <t>Are MSG decisions on the materiality threshold for revenue streams publicly available?</t>
  </si>
  <si>
    <t>Are MSG decisions on materiality thresholds for companies publicly available?</t>
  </si>
  <si>
    <t>Are the revenue streams considered material are publicly listed and described?</t>
  </si>
  <si>
    <t>Have the revenue streams listed in Requirement 4.1.c been considered? Where the MSG has agreed to exclude certain revenue streams from the scope of EITI disclosures, are the rationale for their exclusion, and their values, clearly documented?</t>
  </si>
  <si>
    <t>Has the MSG identified the companies making material payments?</t>
  </si>
  <si>
    <t>Have all material companies fully reported all payments in accordance with the materiality definition?</t>
  </si>
  <si>
    <t>Has the MSG identified the government entities receiving material revenues?</t>
  </si>
  <si>
    <t>Have all material government entities fully reported all receipts in accordance with the materiality definition?</t>
  </si>
  <si>
    <t>Has the government fully reported all revenues, including any revenues below the materiality thresholds? Note: for revenues related to revenue streams below the materiality threshold, this information can be provided in aggregate, if accompanied by an explanation of which precise revenue streams are included in the aggregate.</t>
  </si>
  <si>
    <t>Where companies or government entities paying or receiving material revenues have not submitted reporting templates, or have not fully disclosed all the payments and revenues, have public disclosures documented these issues and included an assessment of the impact on the comprehensiveness of the report?</t>
  </si>
  <si>
    <t>Reconciliation coverage</t>
  </si>
  <si>
    <t>Have the companies making material payments to government publicly disclosed their audited financial statements, or the main items (i.e. balance sheet, profit/loss statement, cash flows) where financial statements are not available?</t>
  </si>
  <si>
    <t xml:space="preserve">#4.1 (Reporting entities) covers lists reporting entities (Government agencies, companies and projects) and related information. </t>
  </si>
  <si>
    <r>
      <t>1.Please begin  with the first box (</t>
    </r>
    <r>
      <rPr>
        <b/>
        <i/>
        <sz val="11"/>
        <color theme="1"/>
        <rFont val="Franklin Gothic Book"/>
        <family val="2"/>
      </rPr>
      <t>Reporting government entities list</t>
    </r>
    <r>
      <rPr>
        <i/>
        <sz val="11"/>
        <color theme="1"/>
        <rFont val="Franklin Gothic Book"/>
        <family val="2"/>
      </rPr>
      <t>), with the name of each government reporting agency</t>
    </r>
  </si>
  <si>
    <r>
      <t xml:space="preserve">2.Fill the </t>
    </r>
    <r>
      <rPr>
        <b/>
        <i/>
        <sz val="11"/>
        <color theme="1"/>
        <rFont val="Franklin Gothic Book"/>
        <family val="2"/>
      </rPr>
      <t>Company ID</t>
    </r>
    <r>
      <rPr>
        <i/>
        <sz val="11"/>
        <color theme="1"/>
        <rFont val="Franklin Gothic Book"/>
        <family val="2"/>
      </rPr>
      <t xml:space="preserve"> row. Guidance will be provided in yellow boxes once the cell is highlighted.</t>
    </r>
  </si>
  <si>
    <t>3.Fill the Reporting Companies' list, beginning with first column "Full Company name". Please fill out as directed, completing every column for each row before beginning the next.</t>
  </si>
  <si>
    <r>
      <t xml:space="preserve">4.Fill the </t>
    </r>
    <r>
      <rPr>
        <b/>
        <i/>
        <sz val="11"/>
        <color theme="1"/>
        <rFont val="Franklin Gothic Book"/>
        <family val="2"/>
      </rPr>
      <t xml:space="preserve">Reporting projects' list, </t>
    </r>
    <r>
      <rPr>
        <i/>
        <sz val="11"/>
        <color theme="1"/>
        <rFont val="Franklin Gothic Book"/>
        <family val="2"/>
      </rPr>
      <t>beginning with first column "Full project name"</t>
    </r>
  </si>
  <si>
    <t>#4.1 Reporting entities</t>
  </si>
  <si>
    <t>Please provide a list of all reporting entities, alongside relevant information</t>
  </si>
  <si>
    <t>Reporting government entities list</t>
  </si>
  <si>
    <t>Full name of agency</t>
  </si>
  <si>
    <t>Agency type</t>
  </si>
  <si>
    <t>ID number (if applicable)</t>
  </si>
  <si>
    <t>Submitted reporting templates?</t>
  </si>
  <si>
    <t>Adhered to MSG's quality assurances?</t>
  </si>
  <si>
    <t>Total reported</t>
  </si>
  <si>
    <t>THE ASSOCIATION FOR THE EXTRACTIVE INDUSTRIES TRANSPARENCY INITIATIVE (EITI)</t>
  </si>
  <si>
    <t>Other</t>
  </si>
  <si>
    <t>&lt; Yes / No / Partially &gt;</t>
  </si>
  <si>
    <t>Tax Revenue Authority</t>
  </si>
  <si>
    <t>Central goverment</t>
  </si>
  <si>
    <t>&lt;Use Legal Entity Identifier if available&gt;</t>
  </si>
  <si>
    <t>Ministry of Mines</t>
  </si>
  <si>
    <t>SOE</t>
  </si>
  <si>
    <t>Other Govt. Agency</t>
  </si>
  <si>
    <t>Add new rows as necessary, right click the row number to the left and select "Insert"</t>
  </si>
  <si>
    <t>Reporting companies' list</t>
  </si>
  <si>
    <t>Company ID references</t>
  </si>
  <si>
    <t>Example: Taxpayer Identification Number</t>
  </si>
  <si>
    <t>The Brønnøysund Register Centre</t>
  </si>
  <si>
    <t>If available, link to the registry or agency</t>
  </si>
  <si>
    <t>Full company name</t>
  </si>
  <si>
    <t>Company type</t>
  </si>
  <si>
    <t>Company ID number</t>
  </si>
  <si>
    <t>Sector</t>
  </si>
  <si>
    <t>Commodities (comma-seperated)</t>
  </si>
  <si>
    <t xml:space="preserve">Stock exchange listing or company website </t>
  </si>
  <si>
    <t>Audited financial statement (or balance sheet, cash flows, profit/loss statement if unavailable)</t>
  </si>
  <si>
    <t>Payments to Governments Report</t>
  </si>
  <si>
    <t>EITI Company LLC</t>
  </si>
  <si>
    <t>Private</t>
  </si>
  <si>
    <t>Oil &amp; Gas</t>
  </si>
  <si>
    <t>Totally green Ltd</t>
  </si>
  <si>
    <t>Mining</t>
  </si>
  <si>
    <t>&lt;Choose sector&gt;</t>
  </si>
  <si>
    <t>Reporting projects' list</t>
  </si>
  <si>
    <t>Full project name</t>
  </si>
  <si>
    <t>Legal agreement reference number(s): contract, licence, lease, concession, …</t>
  </si>
  <si>
    <t>Affiliated companies, start with Operator</t>
  </si>
  <si>
    <t>Commodities (one commodity/row)</t>
  </si>
  <si>
    <t>Status</t>
  </si>
  <si>
    <t>Production (volume)</t>
  </si>
  <si>
    <t>Unit</t>
  </si>
  <si>
    <t>Production (value)</t>
  </si>
  <si>
    <t>Currency</t>
  </si>
  <si>
    <t>Greeny South LNG</t>
  </si>
  <si>
    <t>Not applicable</t>
  </si>
  <si>
    <t>Natural gas (2711)</t>
  </si>
  <si>
    <t>&lt; XXX &gt;</t>
  </si>
  <si>
    <t>Deep Blue  Mine</t>
  </si>
  <si>
    <t>Production</t>
  </si>
  <si>
    <t>Alphago Mine</t>
  </si>
  <si>
    <t>EITI Company LLC, Bigmillions Ltd</t>
  </si>
  <si>
    <t>Drilling project</t>
  </si>
  <si>
    <r>
      <t xml:space="preserve">Address: </t>
    </r>
    <r>
      <rPr>
        <b/>
        <sz val="11"/>
        <color rgb="FF165B89"/>
        <rFont val="Franklin Gothic Book"/>
        <family val="2"/>
      </rPr>
      <t>Rådhusgata 26, 0151 Oslo, Norway</t>
    </r>
    <r>
      <rPr>
        <b/>
        <sz val="11"/>
        <color rgb="FF000000"/>
        <rFont val="Franklin Gothic Book"/>
        <family val="2"/>
      </rPr>
      <t xml:space="preserve">   </t>
    </r>
    <r>
      <rPr>
        <b/>
        <sz val="11"/>
        <color rgb="FF000000"/>
        <rFont val="Wingdings"/>
        <charset val="2"/>
      </rPr>
      <t></t>
    </r>
    <r>
      <rPr>
        <b/>
        <sz val="11"/>
        <color rgb="FF000000"/>
        <rFont val="Franklin Gothic Book"/>
        <family val="2"/>
      </rPr>
      <t xml:space="preserve">   P.O. Box: </t>
    </r>
    <r>
      <rPr>
        <b/>
        <sz val="11"/>
        <color rgb="FF165B89"/>
        <rFont val="Franklin Gothic Book"/>
        <family val="2"/>
      </rPr>
      <t>Postboks 340 Sentrum, 0101 Oslo, Norway</t>
    </r>
  </si>
  <si>
    <t>Summary data template</t>
  </si>
  <si>
    <t>#4.1 (Government revenues)  contains comprehensive data on government revenues per revenue stream, according to GFSM classification.</t>
  </si>
  <si>
    <r>
      <t xml:space="preserve">1. Enter the name of all government </t>
    </r>
    <r>
      <rPr>
        <b/>
        <i/>
        <sz val="11"/>
        <color theme="1"/>
        <rFont val="Franklin Gothic Book"/>
        <family val="2"/>
      </rPr>
      <t>Revenue streams</t>
    </r>
    <r>
      <rPr>
        <i/>
        <sz val="11"/>
        <color theme="1"/>
        <rFont val="Franklin Gothic Book"/>
        <family val="2"/>
      </rPr>
      <t xml:space="preserve"> for the extractive sectors, including revenues that fall below agreed materiality thresholds (one row should be used for each individual revenue stream and individual governmant entity)</t>
    </r>
  </si>
  <si>
    <r>
      <t xml:space="preserve">2. Enter the name of the </t>
    </r>
    <r>
      <rPr>
        <b/>
        <i/>
        <sz val="11"/>
        <rFont val="Franklin Gothic Book"/>
        <family val="2"/>
      </rPr>
      <t>receiving Government entity</t>
    </r>
    <r>
      <rPr>
        <i/>
        <sz val="11"/>
        <rFont val="Franklin Gothic Book"/>
        <family val="2"/>
      </rPr>
      <t>.</t>
    </r>
  </si>
  <si>
    <r>
      <t xml:space="preserve">3.Choose the </t>
    </r>
    <r>
      <rPr>
        <b/>
        <i/>
        <sz val="11"/>
        <rFont val="Franklin Gothic Book"/>
        <family val="2"/>
      </rPr>
      <t>Sector</t>
    </r>
    <r>
      <rPr>
        <i/>
        <sz val="11"/>
        <rFont val="Franklin Gothic Book"/>
        <family val="2"/>
      </rPr>
      <t xml:space="preserve"> and the </t>
    </r>
    <r>
      <rPr>
        <b/>
        <i/>
        <sz val="11"/>
        <rFont val="Franklin Gothic Book"/>
        <family val="2"/>
      </rPr>
      <t>GFS Classification</t>
    </r>
    <r>
      <rPr>
        <i/>
        <sz val="11"/>
        <rFont val="Franklin Gothic Book"/>
        <family val="2"/>
      </rPr>
      <t xml:space="preserve"> this revenue applies to. Use the guidance provided in the </t>
    </r>
    <r>
      <rPr>
        <i/>
        <u/>
        <sz val="11"/>
        <rFont val="Franklin Gothic Book"/>
        <family val="2"/>
      </rPr>
      <t>GFS Framework</t>
    </r>
    <r>
      <rPr>
        <b/>
        <i/>
        <u/>
        <sz val="11"/>
        <rFont val="Franklin Gothic Book"/>
        <family val="2"/>
      </rPr>
      <t xml:space="preserve"> </t>
    </r>
    <r>
      <rPr>
        <i/>
        <u/>
        <sz val="11"/>
        <rFont val="Franklin Gothic Book"/>
        <family val="2"/>
      </rPr>
      <t xml:space="preserve">for EITI reporting. </t>
    </r>
    <r>
      <rPr>
        <sz val="11"/>
        <rFont val="Franklin Gothic Book"/>
        <family val="2"/>
      </rPr>
      <t>If a revenue stream cannot be disaggregated by sector, chose "Other".</t>
    </r>
  </si>
  <si>
    <r>
      <t xml:space="preserve">4. In the </t>
    </r>
    <r>
      <rPr>
        <b/>
        <i/>
        <sz val="11"/>
        <rFont val="Franklin Gothic Book"/>
        <family val="2"/>
      </rPr>
      <t xml:space="preserve">Revenue value </t>
    </r>
    <r>
      <rPr>
        <i/>
        <sz val="11"/>
        <rFont val="Franklin Gothic Book"/>
        <family val="2"/>
      </rPr>
      <t>column, enter total figure of each revenue stream as disclosed by government, including revenues that were not reconciled.</t>
    </r>
  </si>
  <si>
    <t xml:space="preserve"> Remember: Governments receipts from companies on behalf of their employees should be excluded (e.g personal income tax PAYE, employee social security contributions, withholding tax) because they are not considered payments from companies to government.</t>
  </si>
  <si>
    <t>5. If there are any payments which are in the EITI Report, but cannot be matched with the GFS categories, please list them in the box below called "Additional information".</t>
  </si>
  <si>
    <t>Total government revenues from extractive sector (using GFS)</t>
  </si>
  <si>
    <t>GFS Framework for EITI Reporting</t>
  </si>
  <si>
    <r>
      <t>EITI Requirement 5.1.b</t>
    </r>
    <r>
      <rPr>
        <i/>
        <sz val="11"/>
        <rFont val="Franklin Gothic Book"/>
        <family val="2"/>
      </rPr>
      <t>: Revenue classification</t>
    </r>
  </si>
  <si>
    <r>
      <t>EITI Requirement 4.1.d</t>
    </r>
    <r>
      <rPr>
        <b/>
        <i/>
        <sz val="11"/>
        <rFont val="Franklin Gothic Book"/>
        <family val="2"/>
      </rPr>
      <t>: Full government disclosure</t>
    </r>
  </si>
  <si>
    <t>GFS Level 1</t>
  </si>
  <si>
    <t>GFS Level 2</t>
  </si>
  <si>
    <t>GFS Level 3</t>
  </si>
  <si>
    <t>GFS Level 4</t>
  </si>
  <si>
    <t>GFS Classification</t>
  </si>
  <si>
    <t>Revenue stream name</t>
  </si>
  <si>
    <t>Government entity</t>
  </si>
  <si>
    <t>Revenue value</t>
  </si>
  <si>
    <t>What is GFS?</t>
  </si>
  <si>
    <t>Extraordinary taxes on income, profits and capital gains (1112E2)</t>
  </si>
  <si>
    <t>Extractives Profit Tax</t>
  </si>
  <si>
    <t>GFS, or Government Finance Statistics, is an international framework for categorising revenue streams so they are comparable across countries and time-periods. See full framework example below. The framework used below has been developped by the IMF and EITI International Secretariat.
The letter E in the GFS codes means that these are codes only used for revenues from extractives companies. The digits to the right were specifically designed for extractive sector companies.</t>
  </si>
  <si>
    <t>General taxes on goods and services (VAT, sales tax, turnover tax) (1141E)</t>
  </si>
  <si>
    <t>VAT</t>
  </si>
  <si>
    <t>Royalties (1415E1)</t>
  </si>
  <si>
    <t>Mining royalties</t>
  </si>
  <si>
    <t>Licence fees (114521E)</t>
  </si>
  <si>
    <t>Concession fees</t>
  </si>
  <si>
    <t>Oil/gas royalty</t>
  </si>
  <si>
    <t>Emission and pollution taxes (114522E)</t>
  </si>
  <si>
    <t>Gas flaring fee</t>
  </si>
  <si>
    <r>
      <rPr>
        <i/>
        <u/>
        <sz val="11"/>
        <rFont val="Franklin Gothic Book"/>
        <family val="2"/>
      </rPr>
      <t>For more guidance, please visit</t>
    </r>
    <r>
      <rPr>
        <u/>
        <sz val="11"/>
        <color theme="10"/>
        <rFont val="Franklin Gothic Book"/>
        <family val="2"/>
      </rPr>
      <t xml:space="preserve"> </t>
    </r>
    <r>
      <rPr>
        <b/>
        <u/>
        <sz val="11"/>
        <color theme="10"/>
        <rFont val="Franklin Gothic Book"/>
        <family val="2"/>
      </rPr>
      <t>https://eiti.org/summary-data-template</t>
    </r>
  </si>
  <si>
    <t>License fees</t>
  </si>
  <si>
    <r>
      <rPr>
        <i/>
        <u/>
        <sz val="11"/>
        <rFont val="Franklin Gothic Book"/>
        <family val="2"/>
      </rPr>
      <t xml:space="preserve">or, </t>
    </r>
    <r>
      <rPr>
        <b/>
        <u/>
        <sz val="11"/>
        <color theme="10"/>
        <rFont val="Franklin Gothic Book"/>
        <family val="2"/>
      </rPr>
      <t>https://www.imf.org/external/np/sta/gfsm/</t>
    </r>
  </si>
  <si>
    <t>Other taxes payable by natural resource companies (116E)</t>
  </si>
  <si>
    <t>Payment type A</t>
  </si>
  <si>
    <t>Payment type B</t>
  </si>
  <si>
    <t>&lt;Choose from menu&gt;</t>
  </si>
  <si>
    <t>&lt; Revenue stream name &gt;</t>
  </si>
  <si>
    <t>&lt; Choose agency &gt;</t>
  </si>
  <si>
    <t>Total in USD</t>
  </si>
  <si>
    <t>Additional information</t>
  </si>
  <si>
    <t>Any additional information that is not eligible for inclusion in the table above, please include below as comments.</t>
  </si>
  <si>
    <t>Comment 1</t>
  </si>
  <si>
    <t>Please include comments here. PAYE and withholding taxes are not paid on behalf of companies and should therefore be excluded</t>
  </si>
  <si>
    <t>Comment 2</t>
  </si>
  <si>
    <t>Insert additional rows as needed. E.g., the below table covers the excluded revenues</t>
  </si>
  <si>
    <t>PAYE</t>
  </si>
  <si>
    <t>Revenue authority</t>
  </si>
  <si>
    <t>Withholding tax</t>
  </si>
  <si>
    <t>Total</t>
  </si>
  <si>
    <t>Comment 3</t>
  </si>
  <si>
    <t>Please include comments here.</t>
  </si>
  <si>
    <t>Comment 4</t>
  </si>
  <si>
    <t>Comment 5</t>
  </si>
  <si>
    <r>
      <rPr>
        <b/>
        <sz val="11"/>
        <color rgb="FF000000"/>
        <rFont val="Franklin Gothic Book"/>
        <family val="2"/>
      </rPr>
      <t xml:space="preserve">#4.1 (Company data)  </t>
    </r>
    <r>
      <rPr>
        <sz val="11"/>
        <color rgb="FF000000"/>
        <rFont val="Franklin Gothic Book"/>
        <family val="2"/>
      </rPr>
      <t xml:space="preserve">contains company- and project-level data per revenue stream. </t>
    </r>
  </si>
  <si>
    <t>How to fill this sheet:</t>
  </si>
  <si>
    <r>
      <t>1. Enter</t>
    </r>
    <r>
      <rPr>
        <b/>
        <i/>
        <sz val="11"/>
        <color theme="1"/>
        <rFont val="Franklin Gothic Book"/>
        <family val="2"/>
      </rPr>
      <t xml:space="preserve"> company</t>
    </r>
    <r>
      <rPr>
        <i/>
        <sz val="11"/>
        <color theme="1"/>
        <rFont val="Franklin Gothic Book"/>
        <family val="2"/>
      </rPr>
      <t xml:space="preserve"> name from drop-down menu</t>
    </r>
  </si>
  <si>
    <r>
      <t xml:space="preserve">2. Enter </t>
    </r>
    <r>
      <rPr>
        <b/>
        <i/>
        <sz val="11"/>
        <color theme="1"/>
        <rFont val="Franklin Gothic Book"/>
        <family val="2"/>
      </rPr>
      <t>government collecting entity</t>
    </r>
    <r>
      <rPr>
        <i/>
        <sz val="11"/>
        <color theme="1"/>
        <rFont val="Franklin Gothic Book"/>
        <family val="2"/>
      </rPr>
      <t xml:space="preserve"> and </t>
    </r>
    <r>
      <rPr>
        <b/>
        <i/>
        <sz val="11"/>
        <color theme="1"/>
        <rFont val="Franklin Gothic Book"/>
        <family val="2"/>
      </rPr>
      <t>payment name</t>
    </r>
    <r>
      <rPr>
        <i/>
        <sz val="11"/>
        <color theme="1"/>
        <rFont val="Franklin Gothic Book"/>
        <family val="2"/>
      </rPr>
      <t xml:space="preserve"> from drop-down menu</t>
    </r>
  </si>
  <si>
    <r>
      <t xml:space="preserve">3. Indicate whether the payment stream is (i) </t>
    </r>
    <r>
      <rPr>
        <b/>
        <i/>
        <sz val="11"/>
        <color theme="1"/>
        <rFont val="Franklin Gothic Book"/>
        <family val="2"/>
      </rPr>
      <t>levied on project</t>
    </r>
    <r>
      <rPr>
        <i/>
        <sz val="11"/>
        <color theme="1"/>
        <rFont val="Franklin Gothic Book"/>
        <family val="2"/>
      </rPr>
      <t xml:space="preserve"> and (ii) </t>
    </r>
    <r>
      <rPr>
        <b/>
        <i/>
        <sz val="11"/>
        <color theme="1"/>
        <rFont val="Franklin Gothic Book"/>
        <family val="2"/>
      </rPr>
      <t>reported by project</t>
    </r>
  </si>
  <si>
    <r>
      <t xml:space="preserve">4. Enter project information: </t>
    </r>
    <r>
      <rPr>
        <b/>
        <i/>
        <sz val="11"/>
        <color theme="1"/>
        <rFont val="Franklin Gothic Book"/>
        <family val="2"/>
      </rPr>
      <t>project name</t>
    </r>
    <r>
      <rPr>
        <i/>
        <sz val="11"/>
        <color theme="1"/>
        <rFont val="Franklin Gothic Book"/>
        <family val="2"/>
      </rPr>
      <t xml:space="preserve">, and </t>
    </r>
    <r>
      <rPr>
        <b/>
        <i/>
        <sz val="11"/>
        <color theme="1"/>
        <rFont val="Franklin Gothic Book"/>
        <family val="2"/>
      </rPr>
      <t>reporting currency</t>
    </r>
  </si>
  <si>
    <r>
      <t xml:space="preserve">5. Enter </t>
    </r>
    <r>
      <rPr>
        <b/>
        <i/>
        <sz val="11"/>
        <color theme="1"/>
        <rFont val="Franklin Gothic Book"/>
        <family val="2"/>
      </rPr>
      <t>revenue value</t>
    </r>
    <r>
      <rPr>
        <i/>
        <sz val="11"/>
        <color theme="1"/>
        <rFont val="Franklin Gothic Book"/>
        <family val="2"/>
      </rPr>
      <t>,</t>
    </r>
    <r>
      <rPr>
        <i/>
        <u/>
        <sz val="11"/>
        <color theme="1"/>
        <rFont val="Franklin Gothic Book"/>
        <family val="2"/>
      </rPr>
      <t>as disclosed by government</t>
    </r>
    <r>
      <rPr>
        <i/>
        <sz val="11"/>
        <color theme="1"/>
        <rFont val="Franklin Gothic Book"/>
        <family val="2"/>
      </rPr>
      <t xml:space="preserve"> and any </t>
    </r>
    <r>
      <rPr>
        <b/>
        <i/>
        <sz val="11"/>
        <color theme="1"/>
        <rFont val="Franklin Gothic Book"/>
        <family val="2"/>
      </rPr>
      <t>comments</t>
    </r>
    <r>
      <rPr>
        <i/>
        <sz val="11"/>
        <color theme="1"/>
        <rFont val="Franklin Gothic Book"/>
        <family val="2"/>
      </rPr>
      <t xml:space="preserve"> that may be applicable</t>
    </r>
  </si>
  <si>
    <t>Government revenues by company and project</t>
  </si>
  <si>
    <r>
      <t>EITI Requirement 4.1.c</t>
    </r>
    <r>
      <rPr>
        <b/>
        <i/>
        <sz val="11"/>
        <rFont val="Franklin Gothic Book"/>
        <family val="2"/>
      </rPr>
      <t xml:space="preserve">: Company payments ;  </t>
    </r>
    <r>
      <rPr>
        <b/>
        <i/>
        <u/>
        <sz val="11"/>
        <color rgb="FF0076AF"/>
        <rFont val="Franklin Gothic Book"/>
        <family val="2"/>
      </rPr>
      <t>EITI Requirement 4.7</t>
    </r>
    <r>
      <rPr>
        <b/>
        <i/>
        <sz val="11"/>
        <rFont val="Franklin Gothic Book"/>
        <family val="2"/>
      </rPr>
      <t>: Project-level reporting</t>
    </r>
  </si>
  <si>
    <t>Company</t>
  </si>
  <si>
    <t>Levied on project (Y/N)</t>
  </si>
  <si>
    <t>Reported by project (Y/N)</t>
  </si>
  <si>
    <t>Project name</t>
  </si>
  <si>
    <t>Reporting currency</t>
  </si>
  <si>
    <t>Payment made in-kind (Y/N)</t>
  </si>
  <si>
    <t>In-kind volume (if applicable)</t>
  </si>
  <si>
    <t>Unit (if applicable)</t>
  </si>
  <si>
    <t>Comments</t>
  </si>
  <si>
    <t>Has the company provided the required quality assurances for its disclosures?</t>
  </si>
  <si>
    <t>No</t>
  </si>
  <si>
    <t>Non-project payments</t>
  </si>
  <si>
    <t>&lt;XXX&gt;</t>
  </si>
  <si>
    <t>Requirement 4.2: In-kind revenues</t>
  </si>
  <si>
    <t>Objective of Requirement 4.2</t>
  </si>
  <si>
    <t>Progress towards the objective of the requirement, to ensure transparency in the the sale of in-kind revenues of minerals, oil and gas to allow the public to assess whether the sales values correspond to market values and ensure the traceability of the proceeds from the sale of those commodities to the national Treasury.</t>
  </si>
  <si>
    <t>Is Requirement 4.2 applicable in the period under review?</t>
  </si>
  <si>
    <t>Were the proceeds of the sales of the state's in-kind revenues considered material by the MSG in the period under review?</t>
  </si>
  <si>
    <t>Does the government disclose data on in-kind revenues and sales of state share of production?</t>
  </si>
  <si>
    <t>If yes, what was the volume received?</t>
  </si>
  <si>
    <t>If yes, what was sold?</t>
  </si>
  <si>
    <t>If yes, do disclosures include payments related to swap agreements and resource-backed loans, where applicable?</t>
  </si>
  <si>
    <t>If yes, has the MSG considered whether disclosures should be broken down by individual sale, type of product and price?</t>
  </si>
  <si>
    <t>If yes, do public disclosures include information such as the type of product, price, market and sale volume, ownership of the product sold and nature of contract?</t>
  </si>
  <si>
    <t>If yes, do public disclosures include description of the process for selecting the buying companies, the technical and financial criteria used to make the selection, the list of selected buying companies, any material deviations from the applicable legal and regulatory framework governing the selection of buying companies, and the related sales agreements?</t>
  </si>
  <si>
    <t>If yes, have companies buying oil, gas and minerals from the state, including state-owned enterprises (or appointed third parties), disclosed volumes received from the state or state-owned enterprise and payments made for the purchase of oil, gas and solid minerals?</t>
  </si>
  <si>
    <t>If yes, has the MSG considered the reliability of data on in-kind revenues and considered further efforts to address any gaps, inconsistencies and irregularities in the information disclosed in accordance with Requirement 4.9?</t>
  </si>
  <si>
    <t>If yes, what was the total revenue transferred to the state from the proceeds of oil, gas and minerals sold?</t>
  </si>
  <si>
    <t>Requirement 4.3: Infrastructure provisions and barter arrangements</t>
  </si>
  <si>
    <t>Objective of Requirement 4.3</t>
  </si>
  <si>
    <t xml:space="preserve">Progress towards the objective of the requirement, to ensure public understanding of infrastructure provisions and barter-type arrangements, which provide a significant share of government benefits from an extractive project, that is commensurate with other cash-based company payments and government revenues from oil, gas and mining, as a basis for comparability to conventional agreements.  </t>
  </si>
  <si>
    <t>Is Requirement 4.3 applicable in the period under review?</t>
  </si>
  <si>
    <t>Does the government disclose information on barter and infrastructure agreements?</t>
  </si>
  <si>
    <t>If yes, do public disclosures provide an explanation of key terms of the agreements?</t>
  </si>
  <si>
    <t>If yes, do public disclosures provide an explanation of the resources which have been pledged by the state under these agreements?</t>
  </si>
  <si>
    <t>If yes, what was the total value of the resources which have been pledged by the state under these agreements?</t>
  </si>
  <si>
    <t>If yes, do public disclosures provide an explanation of the value of the balancing benefit stream (e.g. infrastructure works) under these agreements?</t>
  </si>
  <si>
    <t>If yes, what was the total value of the balancing benefit stream (e.g. infrastructure works) under these agreements?</t>
  </si>
  <si>
    <t>If yes, do public disclosures provide an explanation of materiality of these agreements relative to conventional contracts?</t>
  </si>
  <si>
    <t>Has the MSG agreed a procedure to address data quality and assurance of the information set out above, in accordance with Requirement 4.9?</t>
  </si>
  <si>
    <t>Requirement 4.4: Transportation revenues</t>
  </si>
  <si>
    <t>Objective of Requirement 4.4</t>
  </si>
  <si>
    <t>Progress towards the objective of the requirement, to ensure transparency in government and SOE revenues from the transit of oil, gas and minerals as a basis for promoting greater accountability in extractive commodity transportation arrangements involving the state or SOEs.</t>
  </si>
  <si>
    <t>Is Requirement 4.4 applicable in the period under review?</t>
  </si>
  <si>
    <t>Does the government disclose information on transportation revenues?</t>
  </si>
  <si>
    <t>If yes, have these revenue flows  been fully disclosed to levels of disaggregation commensurate with other payments and revenues streams (4.7), with appropriate attention to data quality (4.9)?</t>
  </si>
  <si>
    <t>If yes, what was the total revenues received from transportation of commodities?</t>
  </si>
  <si>
    <t>If no, has the MSG documented and explained the barriers to provision of this information and any government plans to overcome these barriers?</t>
  </si>
  <si>
    <t>Requirement 4.5: Transactions between SOEs and government entities</t>
  </si>
  <si>
    <t>Objective of Requirement 4.5</t>
  </si>
  <si>
    <t>Progress towards the objective of the requirement, to ensure the traceability of payments and transfers involving SOEs and strengthen public understanding of whether revenues accruable to the state are effectively transferred to the state and of the level of state financial support for SOEs.</t>
  </si>
  <si>
    <t>Is Requirement 4.5 applicable in the period under review?</t>
  </si>
  <si>
    <t>Does the government disclose information on SOE transactions?</t>
  </si>
  <si>
    <t>If yes, are company payments to SOEs considered material by the MSG?</t>
  </si>
  <si>
    <t>If yes, what were the total revenues received from companies by SOEs?</t>
  </si>
  <si>
    <t>If yes, are government transfers to SOEs considered material by the MSG?</t>
  </si>
  <si>
    <t>If yes, what wre the total revenues received from government by SOEs?</t>
  </si>
  <si>
    <t>If yes, are SOEs transfers to government considered material by the MSG?</t>
  </si>
  <si>
    <t>If yes, what were the total revenues received by government from SOEs?</t>
  </si>
  <si>
    <t>If yes, has the MSG demonstrated that the disclosures above are comprehensive and reliable?</t>
  </si>
  <si>
    <t>Requirement 4.6: Subnational direct payments</t>
  </si>
  <si>
    <t>Objective of Requirement 4.6</t>
  </si>
  <si>
    <t>Progress towards the objective of the requirement, to enable stakeholders to gain an understanding of benefits that accrue to local governments through transparency in companies’ direct payments to subnational entities and to strengthen public oversight of subnational governments’ management of their internally-generated extractive revenues.</t>
  </si>
  <si>
    <t>Is Requirement 4.6 applicable in the period under review?</t>
  </si>
  <si>
    <t>Does the government disclose information on direct subnational payments?</t>
  </si>
  <si>
    <t>If yes, what was the total sub-national revenues received?</t>
  </si>
  <si>
    <t>If yes, are there public disclosures by all companies of their material direct subnational payments?</t>
  </si>
  <si>
    <t>If yes, are there public disclosures by all local government units of material revenues collected from companies' direct subnational payments?</t>
  </si>
  <si>
    <t xml:space="preserve">If yes, has the MSG agreed a procedure to address data quality and assurance on subnational payments, in accordance with Requirement 4.9? </t>
  </si>
  <si>
    <t>Requirement 4.7: Level of disaggregation</t>
  </si>
  <si>
    <t>Objective of Requirement 4.7</t>
  </si>
  <si>
    <t>Progress towards the objective of the requirement, to ensure disaggregation in public disclosures of company payments and government revenues from oil, gas and mining that enables the public to assess the extent to which the government can monitor its revenue receipts as defined by its legal and fiscal framework, and that the government receives what it ought to from each individual extractive project.</t>
  </si>
  <si>
    <t>Are public disclosures of financial data (on material company payments and government revenues) disaggregated by individual company, government entity and revenue stream?</t>
  </si>
  <si>
    <t>Has the MSG documented which forms of legal agreements constitute a project, in accordance with to the definition in Requirement 4.7?</t>
  </si>
  <si>
    <t>Has the MSG documented which legal agreements are substantially interconnected or overarching?</t>
  </si>
  <si>
    <t>Has the MSG documented which revenue streams are imposed or levied at the level of the legal agreements, not at a company level?</t>
  </si>
  <si>
    <t>Has the MSG ensured that the relevant revenue data is disaggregated by individual project?</t>
  </si>
  <si>
    <t>What percentage of revenues levied by project has been reported by project?</t>
  </si>
  <si>
    <t>Requirement 4.8: Data timeliness</t>
  </si>
  <si>
    <t>Objective of Requirement 4.8</t>
  </si>
  <si>
    <t>Progress towards the objective of the requirement, to ensure that public disclosures of company payments and government revenues from oil, gas and mining are sufficiently timely to be relevant to inform public debate and policy-making.</t>
  </si>
  <si>
    <t>Data timeliness (no. of years from fiscal year end to publication)</t>
  </si>
  <si>
    <t>&lt;number&gt;</t>
  </si>
  <si>
    <t>Has the MSG approved the period for reporting?</t>
  </si>
  <si>
    <t>Are there any plans by the MSG to improve the timeliness of EITI datadisclosures?</t>
  </si>
  <si>
    <t>Requirement 4.9: Data quality</t>
  </si>
  <si>
    <t>Objective of Requirement 4.9</t>
  </si>
  <si>
    <t>Progress towards the objective of the requirement, to ensure that appropriate measures have been taken to ensure the reliability of disclosures of company payments and government revenues from oil, gas and mining. The aim is for the EITI to contribute to strengthening routine government and company audit and assurance systems and practices and ensure that stakeholders can have confidence in the reliability of the financial data on payments and revenues.</t>
  </si>
  <si>
    <t>Does government routinely disclose financial data from Requirement 4.1 (full disclosure of revenue streams for both government and companies) of the the EITI Standard?</t>
  </si>
  <si>
    <t>Is the data subject to credible, independent audits, applying international standards?</t>
  </si>
  <si>
    <t>Are government agencies subject to credible, independent audits?</t>
  </si>
  <si>
    <t>Government audits database</t>
  </si>
  <si>
    <t>Are companies subject to credible, independent audits?</t>
  </si>
  <si>
    <t>Company audits database</t>
  </si>
  <si>
    <t>Has the MSG applied a procedure for disclosures in accordance with the standard procedures endorsed by the EITI Board?</t>
  </si>
  <si>
    <t>If yes, has the MSG agreed on reporting templates?</t>
  </si>
  <si>
    <t>If yes, has the MSG undertaken a review of the audit and assurance procedures in companies and government entities participating in EITI reporting?</t>
  </si>
  <si>
    <t>If yes, has the MSG agreed on the assurances to be provided by the participating companies and government entities to assure the credibility of the data, including the types of assurances to be provided, the options considered and the rationale for the agreed assurances?</t>
  </si>
  <si>
    <t>If yes, has the MSG agreed on appropriate provisions for safeguarding confidential information?</t>
  </si>
  <si>
    <t xml:space="preserve">If yes, have the names of companies that did not provide the required quality assurances for their EITI disclosures been published, including the materiality of each company's payments to government? </t>
  </si>
  <si>
    <t>If yes, is there a summary of the key findings from the assessment of the comprehensiveness and reliability of the data disclosed by companies and government entities in the public domain?</t>
  </si>
  <si>
    <t>If yes, has any non-financial (contextual) information been clearly sourced?</t>
  </si>
  <si>
    <t>Has the EITI Board have approved that the MSG deviates from the standard procedures of Requirement 4.9.b (based on application to deviate from standard procedures and Board decision of approval)?</t>
  </si>
  <si>
    <t>If yes, is there public documentation that the rationale for deviating from the standard procedures continues to be applicable?</t>
  </si>
  <si>
    <t>If yes, is there public disclosure of the data required by the EITI Standard in requisite detail?</t>
  </si>
  <si>
    <t>If yes, are public disclosures of financial data subject to credible, independent audits, applying international standards?</t>
  </si>
  <si>
    <t>If yes, is there sufficient data retention of historical data?</t>
  </si>
  <si>
    <t>Requirement 5.1: Distribution of revenues</t>
  </si>
  <si>
    <t>Objective of Requirement 5.1</t>
  </si>
  <si>
    <t>Progress towards the objective of the requirement, to ensure the traceability of extractive revenues to the national budget and ensure the same level of transparency and accountability for extractive revenues that are not recorded in the national budget.</t>
  </si>
  <si>
    <t>Does the government publicly clarify whether all extractive sector revenues are recorded in the national budget (i.e. enter the government's consolidated / single-treasury account)?</t>
  </si>
  <si>
    <t>Does the government publicly disclose the specific types of revenues that are not recorded in the budget?</t>
  </si>
  <si>
    <t>Does the government publicly disclose the value of revenues are not recorded in the budget?</t>
  </si>
  <si>
    <t>Is there a public explanation of the allocation of revenues to extra-budgetary entities, such as development or sovereign wealth funds?</t>
  </si>
  <si>
    <t>Are financial reports explaining the allocation of revenues to extra-budgetary entities, such as development or sovereign wealth funds, publicly accessible?</t>
  </si>
  <si>
    <t>Is there a public explanation of the allocation of extractive revenues collected by a government entity, or on behalf of the government (e.g. by an SOE), that are retained by that entity and not recorded in the national or subnational budget?</t>
  </si>
  <si>
    <t>Are financial reports explaining the allocation of extractive revenues collected by a government entity, or on behalf of the government (e.g. by an SOE), that are retained by that entity and not recorded in the national or subnational budget?</t>
  </si>
  <si>
    <t>Are there references to any national revenue classification systems or international data standards in the public domain?</t>
  </si>
  <si>
    <t>Requirement 5.2: Subnational transfers</t>
  </si>
  <si>
    <t>Objective of Requirement 5.2</t>
  </si>
  <si>
    <t>Progress towards the objective of the requirement, to enable stakeholders at the local level to assess whether the transfer and management of subnational transfers of extractive revenues are in line with statutory entitlements.</t>
  </si>
  <si>
    <t>Is Requirement 5.2 applicable in the period under review?</t>
  </si>
  <si>
    <t>Revenue-sharing mechanism 1</t>
  </si>
  <si>
    <t>Does the government disclose information on Subnational transfers?</t>
  </si>
  <si>
    <t xml:space="preserve">If yes, are there public disclosures of the statutory revenue-sharing formula? </t>
  </si>
  <si>
    <t>If yes, is information on how much the government should have transferred according to the revenue sharing formula to each of the relevant local governments publicly disclosed?</t>
  </si>
  <si>
    <t>If yes, is information on how much the government actually transferred in practice to each of the relevant local governments publicly disclosed?</t>
  </si>
  <si>
    <t>Revenue-sharing mechanism 2</t>
  </si>
  <si>
    <t>Has the MSG agreed a procedure to address data quality and assurance of information on such transfers, in accordance with Requirement 4.9?</t>
  </si>
  <si>
    <t>Has the MSG reported on how extractive revenues earmarked for specific programmes or investments at the subnational level are managed, and actual disbursements?</t>
  </si>
  <si>
    <t>Has the MSG provided recommendations to improve the revenue sharing mechanism, ensure the traceability of shares of extractive revenues at the local level, strengthen the management of extractive revenues at the local level, and improve the accessibility of and timeliness of such information?</t>
  </si>
  <si>
    <t>Requirement 5.3: Additional information on revenue management and expenditures</t>
  </si>
  <si>
    <t>Objective of Requirement 5.3</t>
  </si>
  <si>
    <t>Progress towards the objective of the requirement, to strengthen public oversight of the management of extractive revenues, the use of extractives revenues to fund specific public expenditures and the assumptions underlying the budget process.</t>
  </si>
  <si>
    <t>Does the government disclose whether any extractive sector revenues are earmarked (i.e. pinned to specific uses, programmes, geographical zones)? - add rows if several</t>
  </si>
  <si>
    <t xml:space="preserve">Does the government disclose a description of the country’s budget and audit processes? </t>
  </si>
  <si>
    <t>Does the government disclose publicly available information about budgets and 
expenditures? - add rows if several</t>
  </si>
  <si>
    <t>Requirement 6.1: Social and environmental expenditures</t>
  </si>
  <si>
    <t>Objective of Requirement 6.1</t>
  </si>
  <si>
    <t xml:space="preserve">Progress towards the objective of the requirement, to enable public understanding of extractive companies’ social and environmental contributions and provide a basis for assessing extractive companies’ compliance with their legal and contractual obligations to undertake social and environmental expenditures. </t>
  </si>
  <si>
    <t>Is Requirement 6.1 applicable in the period under review?</t>
  </si>
  <si>
    <t>Social expenditures</t>
  </si>
  <si>
    <t>Does the government disclose information on social expenditures?</t>
  </si>
  <si>
    <t>If yes, what was the total mandatory social expenditures received?</t>
  </si>
  <si>
    <t>If yes, what was the total voluntary social expenditures received?</t>
  </si>
  <si>
    <t>Have government's public disclosures of mandatory social expenditures been disaggregated by payment type, company, between cash and in-kind and include information on the nature of in-kind expenditures and the identity of any non-government beneficiaries?</t>
  </si>
  <si>
    <t>If yes, have mandatory social expenditures been disclosed, with appropriate attention to data quality in accordance with Requirement 4.9?</t>
  </si>
  <si>
    <t>Do companies disclose information on social expenditures?</t>
  </si>
  <si>
    <t>If yes, what was the total mandatory social expenditures paid?</t>
  </si>
  <si>
    <t>If yes, what was the total voluntary social expenditures paid?</t>
  </si>
  <si>
    <t>Have companies' public disclosures of mandatory social expenditures been disaggregated by payment type, company, between cash and in-kind and include information on the nature of in-kind expenditures and the identity of any non-government beneficiaries?</t>
  </si>
  <si>
    <t>Environmental payments</t>
  </si>
  <si>
    <t>Does the government disclose information on environmental payments?</t>
  </si>
  <si>
    <t>If yes, what was the total mandatory environmental payments?</t>
  </si>
  <si>
    <t>If yes, what was the total voluntary environmental payments?</t>
  </si>
  <si>
    <t>If yes, have mandatory environmental expenditures been disclosed, with appropriate attention to data quality in accordance with Requirement 4.9?</t>
  </si>
  <si>
    <t>Requirement 6.2: SOE quasi-fiscal expenditures</t>
  </si>
  <si>
    <t>Objective of Requirement 6.2</t>
  </si>
  <si>
    <t xml:space="preserve">Progress towards the objective of the requirement, to ensure transparency and accountability in the management of extractive-funded state-owned enterprise expenditures on behalf of the government that are not reflected in the national budget. </t>
  </si>
  <si>
    <t>Is Requirement 6.2 applicable in the period under review?</t>
  </si>
  <si>
    <t>Quasi-fiscal expenditures type 1</t>
  </si>
  <si>
    <t>Does the government or SOEs disclose information on quasi-fiscal expenditures?</t>
  </si>
  <si>
    <t>If yes, what was the total value of quasi-fiscal expenditures performed by SOEs?</t>
  </si>
  <si>
    <t>If yes, were public disclosures of quasi-fiscal expenditures disaggregated to levels commensurate with Requirement 4.7?</t>
  </si>
  <si>
    <t>If yes, were public disclosures of quasi-fiscal expenditures comprehensive?</t>
  </si>
  <si>
    <t>If yes, were quasi-fiscal expenditures publicly disclosed with appropriate attention to data quality in accordance with Requirement 4.9?</t>
  </si>
  <si>
    <t>Quasi-fiscal expenditures type 2</t>
  </si>
  <si>
    <t>Requirement 6.3: Contribution of the extractive sector to the economy</t>
  </si>
  <si>
    <t>Objective of Requirement 6.3</t>
  </si>
  <si>
    <t>Progress towards the objective of the requirement, to ensure a public understanding of the extractive industries’ contribution to the national economy and the level of natural resource dependency in the economy.</t>
  </si>
  <si>
    <t>Does the government disclose information on the contribution of the extractive industries to the economy?</t>
  </si>
  <si>
    <r>
      <t>Gross Domestic Product -</t>
    </r>
    <r>
      <rPr>
        <i/>
        <u/>
        <sz val="11"/>
        <color rgb="FF00B0F0"/>
        <rFont val="Franklin Gothic Book"/>
        <family val="2"/>
      </rPr>
      <t xml:space="preserve"> </t>
    </r>
    <r>
      <rPr>
        <i/>
        <u/>
        <sz val="11"/>
        <color rgb="FF0070C0"/>
        <rFont val="Franklin Gothic Book"/>
        <family val="2"/>
      </rPr>
      <t>SNA 2008</t>
    </r>
    <r>
      <rPr>
        <i/>
        <sz val="11"/>
        <color rgb="FF0070C0"/>
        <rFont val="Franklin Gothic Book"/>
        <family val="2"/>
      </rPr>
      <t xml:space="preserve"> C</t>
    </r>
    <r>
      <rPr>
        <i/>
        <sz val="11"/>
        <rFont val="Franklin Gothic Book"/>
        <family val="2"/>
      </rPr>
      <t>. Mining and quarrying, including oil and gas</t>
    </r>
  </si>
  <si>
    <t>Gross Domestic Product ASM and informal sector</t>
  </si>
  <si>
    <t>Gross Domestic Product - all sectors</t>
  </si>
  <si>
    <t>Government revenue - extractive industries</t>
  </si>
  <si>
    <t>Government revenue - all sectors</t>
  </si>
  <si>
    <t>Exports - extractive industries</t>
  </si>
  <si>
    <t>Exports - all sectors</t>
  </si>
  <si>
    <t>Employment - extractive sector - male</t>
  </si>
  <si>
    <t>people</t>
  </si>
  <si>
    <t>Employment - extractive sector - female</t>
  </si>
  <si>
    <t>Employment - extractive sector</t>
  </si>
  <si>
    <t>Employment - all sectors</t>
  </si>
  <si>
    <t>Investment - extractive sector</t>
  </si>
  <si>
    <t>Investment - all sectors</t>
  </si>
  <si>
    <t>Does the government disclose information on the location of the major extractive activities in the country?</t>
  </si>
  <si>
    <t>Requirement 6.4: Environmental impact</t>
  </si>
  <si>
    <t>Objective of Requirement 6.4</t>
  </si>
  <si>
    <t>Progress towards the objective of the requirement, to provide a basis for stakeholders to assess the adequacy of the regulatory framework and monitoring efforts to manage the environmental impact of extractive industries, and to assess extractive companies’ adherence to environmental obligations.</t>
  </si>
  <si>
    <t>Is Requirement 6.4 applicable in the period under review?</t>
  </si>
  <si>
    <t>the relevant legal and administrative rules for environmental management?</t>
  </si>
  <si>
    <t>databases containing environmental impact assessments, certification schemes or similar documentation of environmental management?</t>
  </si>
  <si>
    <t>other relevant information on environmental monitoring procedures and administration?</t>
  </si>
  <si>
    <t>Republic of Malawi</t>
  </si>
  <si>
    <t>Malawi Kwacha</t>
  </si>
  <si>
    <t>&lt;date in this format: 2017-07-01&gt;</t>
  </si>
  <si>
    <t>&lt;date in this format: 2018-06-30&gt;</t>
  </si>
  <si>
    <t>EITI Reports</t>
  </si>
  <si>
    <t>EITI Report 2017-2018</t>
  </si>
  <si>
    <t>EMJ Advisory Services</t>
  </si>
  <si>
    <t>Via MWEITI website</t>
  </si>
  <si>
    <t>o/s</t>
  </si>
  <si>
    <t>Mining ( including Quarrying)</t>
  </si>
  <si>
    <t>Refer to EITI Reports</t>
  </si>
  <si>
    <t>Malawi Currency Code</t>
  </si>
  <si>
    <t>MWK</t>
  </si>
  <si>
    <t>Exchange rates 2017-2018</t>
  </si>
  <si>
    <t>EITI Malawi is still looking at this</t>
  </si>
  <si>
    <t>Provide some meeting minutes</t>
  </si>
  <si>
    <t>&lt; MWITI Secretariat &gt;</t>
  </si>
  <si>
    <t>&lt; chilimachik@gmail.com &gt;</t>
  </si>
  <si>
    <t>&lt; Catherine  Chilima &gt;</t>
  </si>
  <si>
    <t>National Coordinator</t>
  </si>
  <si>
    <t>&lt; EITI reporting  &gt;</t>
  </si>
  <si>
    <t>2017-2018 EITI Report</t>
  </si>
  <si>
    <t>24-28</t>
  </si>
  <si>
    <t>1.Data reported in aggregated manner not on project level basis.                                                      2.No procedures and systems at Department of Mines to accurately collect and report on production data from extractive companies            3. Mainstreaming the creation of EITI data and EITI disclosure                                                                       4.There is no law available that would enforce the proper implementation of EITI in Malawi. For example there have been findings from EITI reports concerning about non realiability of data provided because some companies did not follow procedures on infomation submitted to Independent Administrator such signing of the report by independent auditor.</t>
  </si>
  <si>
    <t xml:space="preserve">Yes </t>
  </si>
  <si>
    <t>2017/2018 EITI report pages:29-32 for mining and 48-51 for forestry</t>
  </si>
  <si>
    <t>The laws are comprehensive, how ever, there  is no law that govern the operations of EITI in Malawi</t>
  </si>
  <si>
    <t>&lt; EITI Reporting &gt;</t>
  </si>
  <si>
    <t>2017/18 EITI Report</t>
  </si>
  <si>
    <t>29-32,    48-51</t>
  </si>
  <si>
    <t>&lt; EITI reporting &gt;</t>
  </si>
  <si>
    <t>N/A</t>
  </si>
  <si>
    <t>127-161</t>
  </si>
  <si>
    <t>&lt; EITI Reporting&gt;</t>
  </si>
  <si>
    <t>Oil contracts</t>
  </si>
  <si>
    <t>&lt; systematically disclosed? &gt;</t>
  </si>
  <si>
    <t>Note: N/A  denotes not applicables</t>
  </si>
  <si>
    <t>Malawi Mining Cadastre Map Portal</t>
  </si>
  <si>
    <t>Malawi BOD road map</t>
  </si>
  <si>
    <t>62-65</t>
  </si>
  <si>
    <t>62-66</t>
  </si>
  <si>
    <t>62-67</t>
  </si>
  <si>
    <t>62-68</t>
  </si>
  <si>
    <t>62-69</t>
  </si>
  <si>
    <t>62-70</t>
  </si>
  <si>
    <t>62-71</t>
  </si>
  <si>
    <t>62-72</t>
  </si>
  <si>
    <t>62-73</t>
  </si>
  <si>
    <t>The implementation of BoD Implementation plan has slowed due to lack of resources</t>
  </si>
  <si>
    <t>17-65</t>
  </si>
  <si>
    <t>22 &amp;70-72</t>
  </si>
  <si>
    <t>110-111</t>
  </si>
  <si>
    <t xml:space="preserve">Key exploration work in malawi   </t>
  </si>
  <si>
    <t>Sovereign metal exploration</t>
  </si>
  <si>
    <t>Coal</t>
  </si>
  <si>
    <t>Iron Ore</t>
  </si>
  <si>
    <t>Limstone</t>
  </si>
  <si>
    <t>Phosphate rock</t>
  </si>
  <si>
    <t>Rock aggregate</t>
  </si>
  <si>
    <t>page9</t>
  </si>
  <si>
    <t>Page9</t>
  </si>
  <si>
    <t>Page10</t>
  </si>
  <si>
    <t>Page11</t>
  </si>
  <si>
    <t>Page12</t>
  </si>
  <si>
    <r>
      <t xml:space="preserve">Not applicable /Not met / Partly met / Mostly met / </t>
    </r>
    <r>
      <rPr>
        <b/>
        <i/>
        <sz val="11"/>
        <color rgb="FFFFFF00"/>
        <rFont val="Franklin Gothic Book"/>
        <family val="2"/>
      </rPr>
      <t>Fully met</t>
    </r>
    <r>
      <rPr>
        <i/>
        <sz val="11"/>
        <color rgb="FF000000"/>
        <rFont val="Franklin Gothic Book"/>
        <family val="2"/>
      </rPr>
      <t xml:space="preserve"> / Exceeded</t>
    </r>
  </si>
  <si>
    <r>
      <t>Not applicable /Not met / Partly met / Mostly met /</t>
    </r>
    <r>
      <rPr>
        <b/>
        <i/>
        <sz val="11"/>
        <color rgb="FFFFFF00"/>
        <rFont val="Franklin Gothic Book"/>
        <family val="2"/>
      </rPr>
      <t xml:space="preserve"> Fully met</t>
    </r>
    <r>
      <rPr>
        <i/>
        <sz val="11"/>
        <color rgb="FF000000"/>
        <rFont val="Franklin Gothic Book"/>
        <family val="2"/>
      </rPr>
      <t xml:space="preserve"> / Exceeded</t>
    </r>
  </si>
  <si>
    <t xml:space="preserve">Lime </t>
  </si>
  <si>
    <t>Dimension stones</t>
  </si>
  <si>
    <t>Rock/Soil/Sample</t>
  </si>
  <si>
    <t>73-80</t>
  </si>
  <si>
    <t>9 to 10</t>
  </si>
  <si>
    <t>94-95</t>
  </si>
  <si>
    <t>Malawi Revenue Authority</t>
  </si>
  <si>
    <t>&lt; Yes&gt;</t>
  </si>
  <si>
    <t>Technical Entrepreneurial and Vocation Education (TEVETA)</t>
  </si>
  <si>
    <t>Department of Forest</t>
  </si>
  <si>
    <t>Ministry of Transport and Public Works</t>
  </si>
  <si>
    <t xml:space="preserve">Department of Mines </t>
  </si>
  <si>
    <t>Lafarge Cement Company</t>
  </si>
  <si>
    <t>Strabag International Ltd</t>
  </si>
  <si>
    <t>Optichem 2000 (Malawi) Ltd</t>
  </si>
  <si>
    <t>Vizara Plantation</t>
  </si>
  <si>
    <t>Cement Products (MW) Ltd</t>
  </si>
  <si>
    <t>Zunguziwa Quarry Ltd</t>
  </si>
  <si>
    <t>Raiply Malawi Ltd</t>
  </si>
  <si>
    <t>Total Land care</t>
  </si>
  <si>
    <t>Mota-Engil Ltd</t>
  </si>
  <si>
    <t>Paladin ( Africa) Ltd</t>
  </si>
  <si>
    <t>Shayona cement Corporation</t>
  </si>
  <si>
    <t>Mchenga Coal Mines Ltd</t>
  </si>
  <si>
    <t>Zalewa Agriculture Lime Co</t>
  </si>
  <si>
    <t>Terrastone Ltd</t>
  </si>
  <si>
    <t>Rak Gas MB45</t>
  </si>
  <si>
    <t>Hamra Oil</t>
  </si>
  <si>
    <t>AKL Timbers</t>
  </si>
  <si>
    <t>Forestry</t>
  </si>
  <si>
    <t>oil &amp; gas</t>
  </si>
  <si>
    <t>&lt; No&gt;</t>
  </si>
  <si>
    <t>&lt; Partially &gt;</t>
  </si>
  <si>
    <t>Kanyika, Mzimba</t>
  </si>
  <si>
    <t xml:space="preserve">Globe Metals &amp; Mining </t>
  </si>
  <si>
    <t>Niobium,Uranium,Zircon</t>
  </si>
  <si>
    <t>Mining agrement Negotiation</t>
  </si>
  <si>
    <t>Songwe, Phalombe</t>
  </si>
  <si>
    <t>Mkango Resources Limited</t>
  </si>
  <si>
    <t>Rare Earth Metals</t>
  </si>
  <si>
    <t>Feasibility Study</t>
  </si>
  <si>
    <t>Ntcheu/ Dedza</t>
  </si>
  <si>
    <t>The Bwanje Cement Project</t>
  </si>
  <si>
    <t>Limestone</t>
  </si>
  <si>
    <t>Bankable feasibility study</t>
  </si>
  <si>
    <t>Kangankunde,Balaka</t>
  </si>
  <si>
    <t>Lynas Corporation</t>
  </si>
  <si>
    <t>Rare earth elements</t>
  </si>
  <si>
    <t>Tengani, Nsanje</t>
  </si>
  <si>
    <t>Tengani Titanium Minerals Ltd</t>
  </si>
  <si>
    <t>Heavy mineral sands</t>
  </si>
  <si>
    <t>Mangochi</t>
  </si>
  <si>
    <t xml:space="preserve">Limestone for cement manufacturing </t>
  </si>
  <si>
    <t>Cement Products Ltd</t>
  </si>
  <si>
    <t>Mining royalties and fees</t>
  </si>
  <si>
    <t>Various Taxes</t>
  </si>
  <si>
    <t>Social contribution</t>
  </si>
  <si>
    <t>Various</t>
  </si>
  <si>
    <t xml:space="preserve"> No</t>
  </si>
  <si>
    <t>Rail Fund</t>
  </si>
  <si>
    <t>Road Fund Administration 2018 Annual Report</t>
  </si>
  <si>
    <t>Page 33</t>
  </si>
  <si>
    <t>&lt; Systematically disclosed &gt;</t>
  </si>
  <si>
    <t>&lt;Systematically disclosed? &gt;</t>
  </si>
  <si>
    <t>Page 35-36</t>
  </si>
  <si>
    <r>
      <t xml:space="preserve">If yes, has EITI implementation covered additional disclosures in accordance with Requirement 4.4.i-v?     </t>
    </r>
    <r>
      <rPr>
        <b/>
        <i/>
        <sz val="11"/>
        <color rgb="FFFF0000"/>
        <rFont val="Franklin Gothic Book"/>
        <family val="2"/>
      </rPr>
      <t>(yes)</t>
    </r>
  </si>
  <si>
    <t>EITI 2017/18 page 7</t>
  </si>
  <si>
    <r>
      <rPr>
        <b/>
        <i/>
        <sz val="11"/>
        <color rgb="FFFFFF00"/>
        <rFont val="Franklin Gothic Book"/>
        <family val="2"/>
      </rPr>
      <t>Not applicable</t>
    </r>
    <r>
      <rPr>
        <i/>
        <sz val="11"/>
        <color rgb="FF000000"/>
        <rFont val="Franklin Gothic Book"/>
        <family val="2"/>
      </rPr>
      <t xml:space="preserve"> /Not met / Partly met / Mostly met / Fully met / Exceeded</t>
    </r>
  </si>
  <si>
    <r>
      <t>Not applicable /Not met /</t>
    </r>
    <r>
      <rPr>
        <b/>
        <i/>
        <sz val="11"/>
        <color rgb="FFFFFF00"/>
        <rFont val="Franklin Gothic Book"/>
        <family val="2"/>
      </rPr>
      <t xml:space="preserve"> Partly met</t>
    </r>
    <r>
      <rPr>
        <i/>
        <sz val="11"/>
        <color rgb="FF000000"/>
        <rFont val="Franklin Gothic Book"/>
        <family val="2"/>
      </rPr>
      <t xml:space="preserve"> / Mostly met / Fully met / Exceeded</t>
    </r>
  </si>
  <si>
    <r>
      <t xml:space="preserve">Not applicable /Not met / </t>
    </r>
    <r>
      <rPr>
        <b/>
        <i/>
        <sz val="11"/>
        <color rgb="FFFFFF00"/>
        <rFont val="Franklin Gothic Book"/>
        <family val="2"/>
      </rPr>
      <t>Partly met</t>
    </r>
    <r>
      <rPr>
        <i/>
        <sz val="11"/>
        <color rgb="FF000000"/>
        <rFont val="Franklin Gothic Book"/>
        <family val="2"/>
      </rPr>
      <t xml:space="preserve"> / Mostly met / Fully met / Exceeded</t>
    </r>
  </si>
  <si>
    <t>MSG made a decision to approve MWEIT 5th report that includes data of two financial years:2018/19 and 2019/20 in order to report information that is most recent.</t>
  </si>
  <si>
    <r>
      <t>Not applicable /Not met / Partly met /</t>
    </r>
    <r>
      <rPr>
        <b/>
        <i/>
        <sz val="11"/>
        <color rgb="FFFFFF00"/>
        <rFont val="Franklin Gothic Book"/>
        <family val="2"/>
      </rPr>
      <t xml:space="preserve"> Mostly met </t>
    </r>
    <r>
      <rPr>
        <i/>
        <sz val="11"/>
        <color rgb="FF000000"/>
        <rFont val="Franklin Gothic Book"/>
        <family val="2"/>
      </rPr>
      <t>/ Fully met / Exceeded</t>
    </r>
  </si>
  <si>
    <t>Pages 66 to 80</t>
  </si>
  <si>
    <t>1.No procedures and systems established by Ministry of Mines to accurately collect and report on production data from extractive companies                                                                       2.Slow progress made towards project level reporting             3.Failure to meet the deadline by the reporting entities         4. Issues noted on data completeness, quality and assurance in 2017/18 EITI report were as follows:                a. Four(4) companies out of the seventeen (17) included in the reconciliation did not submit their reporting templates      b. Four (4) extractive companies submitted reporting templates without their audited financial statements.           c.Nine (9) extractive companies submitted reporting templates not certified by an Independent  Auditor.</t>
  </si>
  <si>
    <t>Yes  Flexible reporting</t>
  </si>
  <si>
    <t>Yes EITI reporting as evidence</t>
  </si>
  <si>
    <t>Pages 14 to 16</t>
  </si>
  <si>
    <t>Pages 14 to 16 MSG approved scoping study report</t>
  </si>
  <si>
    <t>The IA is the registered Audit firm that is governed by accounting principles including confidentiality: Pages 1-14</t>
  </si>
  <si>
    <t>pages 11-12</t>
  </si>
  <si>
    <t>pages 13</t>
  </si>
  <si>
    <t>Pages 17-69</t>
  </si>
  <si>
    <t>Page 6</t>
  </si>
  <si>
    <t>Page 62</t>
  </si>
  <si>
    <t>&lt; number &gt; Rail funds MK6,260,000,000</t>
  </si>
  <si>
    <t>Pages 66-67</t>
  </si>
  <si>
    <t>This is not applicable</t>
  </si>
  <si>
    <t>Government audit reports</t>
  </si>
  <si>
    <t>Government Budget perfomance reports</t>
  </si>
  <si>
    <t>Pages 1-3 monthly vote wise expenditure</t>
  </si>
  <si>
    <r>
      <rPr>
        <i/>
        <sz val="11"/>
        <rFont val="Franklin Gothic Book"/>
        <family val="2"/>
      </rPr>
      <t>Not applicable</t>
    </r>
    <r>
      <rPr>
        <i/>
        <sz val="11"/>
        <color rgb="FF000000"/>
        <rFont val="Franklin Gothic Book"/>
        <family val="2"/>
      </rPr>
      <t xml:space="preserve"> /Not met / </t>
    </r>
    <r>
      <rPr>
        <b/>
        <i/>
        <sz val="11"/>
        <color rgb="FFFFFF00"/>
        <rFont val="Franklin Gothic Book"/>
        <family val="2"/>
      </rPr>
      <t>Partly met</t>
    </r>
    <r>
      <rPr>
        <i/>
        <sz val="11"/>
        <color rgb="FF000000"/>
        <rFont val="Franklin Gothic Book"/>
        <family val="2"/>
      </rPr>
      <t xml:space="preserve"> / Mostly met / Fully met / Exceeded</t>
    </r>
  </si>
  <si>
    <t>Pages 68 t0 69</t>
  </si>
  <si>
    <t>Pages 86 and 126</t>
  </si>
  <si>
    <t>This was not applicable during the period under review</t>
  </si>
  <si>
    <t>Pages 33,43 and 52</t>
  </si>
  <si>
    <t>Page 34</t>
  </si>
  <si>
    <t>yes</t>
  </si>
  <si>
    <t>Malawi Cadestral Map</t>
  </si>
  <si>
    <t>Environmental and Legal instruments of Malawi</t>
  </si>
  <si>
    <t>Progress reports</t>
  </si>
  <si>
    <t>Partly yes. Provided progress report which shows status of some of the projects.</t>
  </si>
  <si>
    <r>
      <t xml:space="preserve">Not applicable /Not met / Partly met / </t>
    </r>
    <r>
      <rPr>
        <b/>
        <i/>
        <sz val="11"/>
        <color rgb="FFFFFF00"/>
        <rFont val="Franklin Gothic Book"/>
        <family val="2"/>
      </rPr>
      <t>Mostly met</t>
    </r>
    <r>
      <rPr>
        <i/>
        <sz val="11"/>
        <color rgb="FF000000"/>
        <rFont val="Franklin Gothic Book"/>
        <family val="2"/>
      </rPr>
      <t xml:space="preserve"> / Fully met / Exceeded</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</si>
</sst>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 #,##0.00_-;_-* &quot;-&quot;??_-;_-@_-"/>
    <numFmt numFmtId="164" formatCode="_(* #,##0.00_);_(* \(#,##0.00\);_(* &quot;-&quot;??_);_(@_)"/>
    <numFmt numFmtId="165" formatCode="_ * #,##0.00_ ;_ * \-#,##0.00_ ;_ * &quot;-&quot;??_ ;_ @_ "/>
    <numFmt numFmtId="166" formatCode="_ * #,##0_ ;_ * \-#,##0_ ;_ * &quot;-&quot;??_ ;_ @_ "/>
    <numFmt numFmtId="167" formatCode="yyyy\-mm\-dd"/>
    <numFmt numFmtId="168" formatCode="_ * #,##0.0000_ ;_ * \-#,##0.0000_ ;_ * &quot;-&quot;??_ ;_ @_ "/>
    <numFmt numFmtId="169" formatCode="0.0%"/>
  </numFmts>
  <fonts count="76" x14ac:knownFonts="1">
    <font>
      <sz val="12"/>
      <color theme="1"/>
      <name val="Calibri"/>
      <family val="2"/>
      <scheme val="minor"/>
    </font>
    <font>
      <sz val="12"/>
      <color theme="1"/>
      <name val="Calibri"/>
      <family val="2"/>
      <scheme val="minor"/>
    </font>
    <font>
      <u/>
      <sz val="12"/>
      <color theme="10"/>
      <name val="Calibri"/>
      <family val="2"/>
      <scheme val="minor"/>
    </font>
    <font>
      <i/>
      <u/>
      <sz val="14"/>
      <color theme="1"/>
      <name val="Franklin Gothic Book"/>
      <family val="2"/>
    </font>
    <font>
      <b/>
      <i/>
      <u/>
      <sz val="14"/>
      <color rgb="FF000000"/>
      <name val="Franklin Gothic Book"/>
      <family val="2"/>
    </font>
    <font>
      <b/>
      <i/>
      <u/>
      <sz val="14"/>
      <color theme="1"/>
      <name val="Franklin Gothic Book"/>
      <family val="2"/>
    </font>
    <font>
      <sz val="11"/>
      <color theme="1"/>
      <name val="Franklin Gothic Book"/>
      <family val="2"/>
    </font>
    <font>
      <i/>
      <sz val="11"/>
      <color rgb="FF000000"/>
      <name val="Franklin Gothic Book"/>
      <family val="2"/>
    </font>
    <font>
      <i/>
      <sz val="11"/>
      <name val="Franklin Gothic Book"/>
      <family val="2"/>
    </font>
    <font>
      <i/>
      <u/>
      <sz val="10.5"/>
      <color theme="10"/>
      <name val="Franklin Gothic Book"/>
      <family val="2"/>
    </font>
    <font>
      <sz val="11"/>
      <color rgb="FF000000"/>
      <name val="Franklin Gothic Book"/>
      <family val="2"/>
    </font>
    <font>
      <i/>
      <u/>
      <sz val="11"/>
      <color rgb="FF00B0F0"/>
      <name val="Franklin Gothic Book"/>
      <family val="2"/>
    </font>
    <font>
      <i/>
      <u/>
      <sz val="11"/>
      <color rgb="FF0070C0"/>
      <name val="Franklin Gothic Book"/>
      <family val="2"/>
    </font>
    <font>
      <i/>
      <sz val="11"/>
      <color rgb="FF0070C0"/>
      <name val="Franklin Gothic Book"/>
      <family val="2"/>
    </font>
    <font>
      <b/>
      <sz val="11"/>
      <color theme="1"/>
      <name val="Franklin Gothic Book"/>
      <family val="2"/>
    </font>
    <font>
      <i/>
      <sz val="11"/>
      <color theme="1"/>
      <name val="Franklin Gothic Book"/>
      <family val="2"/>
    </font>
    <font>
      <b/>
      <sz val="11"/>
      <color rgb="FF000000"/>
      <name val="Franklin Gothic Book"/>
      <family val="2"/>
    </font>
    <font>
      <i/>
      <u/>
      <sz val="11"/>
      <color theme="1"/>
      <name val="Franklin Gothic Book"/>
      <family val="2"/>
    </font>
    <font>
      <b/>
      <i/>
      <u/>
      <sz val="11"/>
      <color rgb="FF000000"/>
      <name val="Franklin Gothic Book"/>
      <family val="2"/>
    </font>
    <font>
      <b/>
      <i/>
      <u/>
      <sz val="18"/>
      <color theme="1"/>
      <name val="Franklin Gothic Book"/>
      <family val="2"/>
    </font>
    <font>
      <b/>
      <i/>
      <sz val="11"/>
      <color theme="1"/>
      <name val="Franklin Gothic Book"/>
      <family val="2"/>
    </font>
    <font>
      <u/>
      <sz val="10.5"/>
      <color theme="10"/>
      <name val="Calibri"/>
      <family val="2"/>
    </font>
    <font>
      <u/>
      <sz val="11"/>
      <color theme="10"/>
      <name val="Franklin Gothic Book"/>
      <family val="2"/>
    </font>
    <font>
      <b/>
      <u/>
      <sz val="11"/>
      <color theme="10"/>
      <name val="Franklin Gothic Book"/>
      <family val="2"/>
    </font>
    <font>
      <b/>
      <sz val="18"/>
      <color rgb="FF000000"/>
      <name val="Franklin Gothic Book"/>
      <family val="2"/>
    </font>
    <font>
      <i/>
      <u/>
      <sz val="11"/>
      <color rgb="FF000000"/>
      <name val="Franklin Gothic Book"/>
      <family val="2"/>
    </font>
    <font>
      <b/>
      <sz val="14"/>
      <color rgb="FF000000"/>
      <name val="Franklin Gothic Book"/>
      <family val="2"/>
    </font>
    <font>
      <b/>
      <sz val="11"/>
      <color theme="0"/>
      <name val="Franklin Gothic Book"/>
      <family val="2"/>
    </font>
    <font>
      <sz val="10.5"/>
      <color theme="1"/>
      <name val="Calibri"/>
      <family val="2"/>
    </font>
    <font>
      <b/>
      <sz val="11"/>
      <name val="Franklin Gothic Book"/>
      <family val="2"/>
    </font>
    <font>
      <b/>
      <sz val="11"/>
      <color rgb="FF165B89"/>
      <name val="Franklin Gothic Book"/>
      <family val="2"/>
    </font>
    <font>
      <b/>
      <sz val="11"/>
      <color rgb="FF000000"/>
      <name val="Wingdings"/>
      <charset val="2"/>
    </font>
    <font>
      <b/>
      <u/>
      <sz val="11"/>
      <color rgb="FF165B89"/>
      <name val="Franklin Gothic Book"/>
      <family val="2"/>
    </font>
    <font>
      <b/>
      <i/>
      <sz val="11"/>
      <name val="Franklin Gothic Book"/>
      <family val="2"/>
    </font>
    <font>
      <i/>
      <u/>
      <sz val="11"/>
      <name val="Franklin Gothic Book"/>
      <family val="2"/>
    </font>
    <font>
      <b/>
      <i/>
      <u/>
      <sz val="11"/>
      <name val="Franklin Gothic Book"/>
      <family val="2"/>
    </font>
    <font>
      <sz val="11"/>
      <name val="Franklin Gothic Book"/>
      <family val="2"/>
    </font>
    <font>
      <i/>
      <u/>
      <sz val="11"/>
      <color theme="10"/>
      <name val="Franklin Gothic Book"/>
      <family val="2"/>
    </font>
    <font>
      <b/>
      <sz val="18"/>
      <color theme="1"/>
      <name val="Franklin Gothic Book"/>
      <family val="2"/>
    </font>
    <font>
      <b/>
      <i/>
      <u/>
      <sz val="11"/>
      <color theme="10"/>
      <name val="Franklin Gothic Book"/>
      <family val="2"/>
    </font>
    <font>
      <i/>
      <sz val="10.5"/>
      <color rgb="FF7F7F7F"/>
      <name val="Calibri"/>
      <family val="2"/>
    </font>
    <font>
      <i/>
      <sz val="11"/>
      <color rgb="FF7F7F7F"/>
      <name val="Franklin Gothic Book"/>
      <family val="2"/>
    </font>
    <font>
      <b/>
      <sz val="12"/>
      <color theme="1"/>
      <name val="Franklin Gothic Book"/>
      <family val="2"/>
    </font>
    <font>
      <sz val="10.5"/>
      <color theme="1"/>
      <name val="Franklin Gothic Book"/>
      <family val="2"/>
    </font>
    <font>
      <b/>
      <sz val="16"/>
      <color theme="1"/>
      <name val="Franklin Gothic Book"/>
      <family val="2"/>
    </font>
    <font>
      <b/>
      <i/>
      <u/>
      <sz val="11"/>
      <color rgb="FF0076AF"/>
      <name val="Franklin Gothic Book"/>
      <family val="2"/>
    </font>
    <font>
      <b/>
      <i/>
      <u/>
      <sz val="16"/>
      <color theme="1"/>
      <name val="Franklin Gothic Book"/>
      <family val="2"/>
    </font>
    <font>
      <sz val="12"/>
      <color theme="1"/>
      <name val="Franklin Gothic Book"/>
      <family val="2"/>
    </font>
    <font>
      <sz val="18"/>
      <color theme="1"/>
      <name val="Franklin Gothic Book"/>
      <family val="2"/>
    </font>
    <font>
      <b/>
      <u/>
      <sz val="11"/>
      <color theme="1"/>
      <name val="Franklin Gothic Book"/>
      <family val="2"/>
    </font>
    <font>
      <b/>
      <u/>
      <sz val="11"/>
      <name val="Franklin Gothic Book"/>
      <family val="2"/>
    </font>
    <font>
      <i/>
      <u/>
      <sz val="12"/>
      <color theme="1"/>
      <name val="Franklin Gothic Book"/>
      <family val="2"/>
    </font>
    <font>
      <b/>
      <sz val="12"/>
      <color rgb="FF000000"/>
      <name val="Franklin Gothic Book"/>
      <family val="2"/>
    </font>
    <font>
      <i/>
      <sz val="12"/>
      <color theme="1"/>
      <name val="Franklin Gothic Book"/>
      <family val="2"/>
    </font>
    <font>
      <i/>
      <sz val="11"/>
      <color rgb="FF0076AF"/>
      <name val="Franklin Gothic Book"/>
      <family val="2"/>
    </font>
    <font>
      <i/>
      <u/>
      <sz val="11"/>
      <color rgb="FF0076AF"/>
      <name val="Franklin Gothic Book"/>
      <family val="2"/>
    </font>
    <font>
      <i/>
      <sz val="11"/>
      <color theme="10"/>
      <name val="Franklin Gothic Book"/>
      <family val="2"/>
    </font>
    <font>
      <b/>
      <i/>
      <sz val="11"/>
      <color rgb="FF000000"/>
      <name val="Franklin Gothic Book"/>
      <family val="2"/>
    </font>
    <font>
      <i/>
      <sz val="12"/>
      <color rgb="FF000000"/>
      <name val="Franklin Gothic Book"/>
      <family val="2"/>
    </font>
    <font>
      <sz val="12"/>
      <color rgb="FF000000"/>
      <name val="Franklin Gothic Book"/>
      <family val="2"/>
    </font>
    <font>
      <b/>
      <u/>
      <sz val="12"/>
      <color theme="10"/>
      <name val="Franklin Gothic Book"/>
      <family val="2"/>
    </font>
    <font>
      <b/>
      <sz val="10"/>
      <color theme="1"/>
      <name val="Franklin Gothic Book"/>
      <family val="2"/>
    </font>
    <font>
      <sz val="11"/>
      <color theme="1"/>
      <name val="Calibri"/>
      <family val="2"/>
    </font>
    <font>
      <b/>
      <i/>
      <u/>
      <sz val="11"/>
      <color theme="1"/>
      <name val="Franklin Gothic Book"/>
      <family val="2"/>
    </font>
    <font>
      <sz val="11"/>
      <color rgb="FFFF0000"/>
      <name val="Franklin Gothic Book"/>
      <family val="2"/>
    </font>
    <font>
      <b/>
      <sz val="20"/>
      <color rgb="FF000000"/>
      <name val="Franklin Gothic Book"/>
      <family val="2"/>
    </font>
    <font>
      <b/>
      <sz val="20"/>
      <color theme="1"/>
      <name val="Franklin Gothic Book"/>
      <family val="2"/>
    </font>
    <font>
      <b/>
      <u/>
      <sz val="12"/>
      <name val="Franklin Gothic Book"/>
      <family val="2"/>
    </font>
    <font>
      <b/>
      <sz val="12"/>
      <name val="Franklin Gothic Book"/>
      <family val="2"/>
    </font>
    <font>
      <i/>
      <sz val="12"/>
      <name val="Franklin Gothic Book"/>
      <family val="2"/>
    </font>
    <font>
      <sz val="12"/>
      <name val="Franklin Gothic Book"/>
      <family val="2"/>
    </font>
    <font>
      <sz val="11"/>
      <color theme="0"/>
      <name val="Franklin Gothic Book"/>
      <family val="2"/>
    </font>
    <font>
      <sz val="8"/>
      <name val="Calibri"/>
      <family val="2"/>
      <scheme val="minor"/>
    </font>
    <font>
      <b/>
      <i/>
      <sz val="11"/>
      <color rgb="FFFFFF00"/>
      <name val="Franklin Gothic Book"/>
      <family val="2"/>
    </font>
    <font>
      <i/>
      <sz val="14"/>
      <color theme="1"/>
      <name val="Franklin Gothic Book"/>
      <family val="2"/>
    </font>
    <font>
      <b/>
      <i/>
      <sz val="11"/>
      <color rgb="FFFF0000"/>
      <name val="Franklin Gothic Book"/>
      <family val="2"/>
    </font>
  </fonts>
  <fills count="13">
    <fill>
      <patternFill patternType="none"/>
    </fill>
    <fill>
      <patternFill patternType="gray125"/>
    </fill>
    <fill>
      <patternFill patternType="solid">
        <fgColor theme="4" tint="0.79998168889431442"/>
        <bgColor indexed="64"/>
      </patternFill>
    </fill>
    <fill>
      <patternFill patternType="solid">
        <fgColor rgb="FFF6A70A"/>
        <bgColor indexed="64"/>
      </patternFill>
    </fill>
    <fill>
      <patternFill patternType="solid">
        <fgColor theme="0" tint="-0.249977111117893"/>
        <bgColor indexed="64"/>
      </patternFill>
    </fill>
    <fill>
      <patternFill patternType="solid">
        <fgColor rgb="FFFF7700"/>
        <bgColor indexed="64"/>
      </patternFill>
    </fill>
    <fill>
      <patternFill patternType="solid">
        <fgColor theme="2"/>
        <bgColor indexed="64"/>
      </patternFill>
    </fill>
    <fill>
      <patternFill patternType="solid">
        <fgColor rgb="FF165B89"/>
        <bgColor theme="4"/>
      </patternFill>
    </fill>
    <fill>
      <patternFill patternType="solid">
        <fgColor theme="2"/>
        <bgColor theme="4" tint="0.79998168889431442"/>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theme="6" tint="0.59999389629810485"/>
        <bgColor indexed="64"/>
      </patternFill>
    </fill>
  </fills>
  <borders count="65">
    <border>
      <left/>
      <right/>
      <top/>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hair">
        <color auto="1"/>
      </right>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thin">
        <color auto="1"/>
      </left>
      <right style="hair">
        <color auto="1"/>
      </right>
      <top/>
      <bottom/>
      <diagonal/>
    </border>
    <border>
      <left style="hair">
        <color auto="1"/>
      </left>
      <right style="hair">
        <color auto="1"/>
      </right>
      <top/>
      <bottom/>
      <diagonal/>
    </border>
    <border>
      <left style="hair">
        <color auto="1"/>
      </left>
      <right style="hair">
        <color auto="1"/>
      </right>
      <top/>
      <bottom style="hair">
        <color auto="1"/>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style="dashed">
        <color indexed="64"/>
      </left>
      <right style="thin">
        <color indexed="64"/>
      </right>
      <top/>
      <bottom style="dashed">
        <color indexed="64"/>
      </bottom>
      <diagonal/>
    </border>
    <border>
      <left style="dashed">
        <color indexed="64"/>
      </left>
      <right style="thin">
        <color indexed="64"/>
      </right>
      <top style="dashed">
        <color indexed="64"/>
      </top>
      <bottom/>
      <diagonal/>
    </border>
    <border>
      <left style="hair">
        <color auto="1"/>
      </left>
      <right style="hair">
        <color auto="1"/>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theme="0"/>
      </right>
      <top/>
      <bottom style="medium">
        <color indexed="64"/>
      </bottom>
      <diagonal/>
    </border>
    <border>
      <left/>
      <right/>
      <top/>
      <bottom style="medium">
        <color indexed="64"/>
      </bottom>
      <diagonal/>
    </border>
    <border>
      <left style="thin">
        <color theme="0"/>
      </left>
      <right style="thin">
        <color theme="0"/>
      </right>
      <top/>
      <bottom style="medium">
        <color indexed="64"/>
      </bottom>
      <diagonal/>
    </border>
    <border>
      <left style="thin">
        <color theme="0"/>
      </left>
      <right/>
      <top/>
      <bottom style="medium">
        <color indexed="64"/>
      </bottom>
      <diagonal/>
    </border>
    <border>
      <left style="medium">
        <color theme="0"/>
      </left>
      <right/>
      <top/>
      <bottom style="medium">
        <color theme="0"/>
      </bottom>
      <diagonal/>
    </border>
    <border>
      <left/>
      <right/>
      <top/>
      <bottom style="medium">
        <color theme="0"/>
      </bottom>
      <diagonal/>
    </border>
    <border>
      <left style="medium">
        <color theme="0"/>
      </left>
      <right/>
      <top/>
      <bottom/>
      <diagonal/>
    </border>
    <border>
      <left/>
      <right/>
      <top style="medium">
        <color rgb="FF1BC2EE"/>
      </top>
      <bottom/>
      <diagonal/>
    </border>
    <border>
      <left/>
      <right/>
      <top style="medium">
        <color indexed="64"/>
      </top>
      <bottom/>
      <diagonal/>
    </border>
    <border>
      <left/>
      <right style="thin">
        <color theme="0"/>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double">
        <color indexed="64"/>
      </bottom>
      <diagonal/>
    </border>
    <border>
      <left/>
      <right/>
      <top/>
      <bottom style="medium">
        <color rgb="FF1BC2EE"/>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theme="0"/>
      </left>
      <right style="thin">
        <color theme="0"/>
      </right>
      <top/>
      <bottom/>
      <diagonal/>
    </border>
    <border>
      <left style="thin">
        <color theme="0"/>
      </left>
      <right/>
      <top/>
      <bottom/>
      <diagonal/>
    </border>
    <border>
      <left/>
      <right style="thin">
        <color theme="0"/>
      </right>
      <top style="thin">
        <color indexed="64"/>
      </top>
      <bottom/>
      <diagonal/>
    </border>
    <border>
      <left style="thin">
        <color theme="0"/>
      </left>
      <right/>
      <top style="thin">
        <color indexed="64"/>
      </top>
      <bottom/>
      <diagonal/>
    </border>
    <border>
      <left/>
      <right style="thin">
        <color theme="0"/>
      </right>
      <top style="medium">
        <color indexed="64"/>
      </top>
      <bottom style="medium">
        <color indexed="64"/>
      </bottom>
      <diagonal/>
    </border>
    <border>
      <left style="thin">
        <color theme="0"/>
      </left>
      <right/>
      <top style="medium">
        <color auto="1"/>
      </top>
      <bottom style="medium">
        <color auto="1"/>
      </bottom>
      <diagonal/>
    </border>
    <border>
      <left style="thin">
        <color theme="0"/>
      </left>
      <right/>
      <top/>
      <bottom style="thin">
        <color indexed="64"/>
      </bottom>
      <diagonal/>
    </border>
    <border>
      <left/>
      <right/>
      <top style="medium">
        <color indexed="64"/>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top style="medium">
        <color theme="0"/>
      </top>
      <bottom style="medium">
        <color rgb="FF1BC2EE"/>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hair">
        <color auto="1"/>
      </left>
      <right/>
      <top style="hair">
        <color auto="1"/>
      </top>
      <bottom/>
      <diagonal/>
    </border>
    <border>
      <left style="hair">
        <color auto="1"/>
      </left>
      <right/>
      <top/>
      <bottom/>
      <diagonal/>
    </border>
    <border>
      <left style="hair">
        <color auto="1"/>
      </left>
      <right/>
      <top/>
      <bottom style="thin">
        <color indexed="64"/>
      </bottom>
      <diagonal/>
    </border>
  </borders>
  <cellStyleXfs count="9">
    <xf numFmtId="0" fontId="0" fillId="0" borderId="0"/>
    <xf numFmtId="0" fontId="2" fillId="0" borderId="0" applyNumberFormat="0" applyFill="0" applyBorder="0" applyAlignment="0" applyProtection="0"/>
    <xf numFmtId="0" fontId="1" fillId="0" borderId="0"/>
    <xf numFmtId="0" fontId="2" fillId="0" borderId="0" applyNumberFormat="0" applyFill="0" applyBorder="0" applyAlignment="0" applyProtection="0"/>
    <xf numFmtId="0" fontId="21" fillId="0" borderId="0" applyNumberFormat="0" applyFill="0" applyBorder="0" applyAlignment="0" applyProtection="0"/>
    <xf numFmtId="165" fontId="28" fillId="0" borderId="0" applyFont="0" applyFill="0" applyBorder="0" applyAlignment="0" applyProtection="0"/>
    <xf numFmtId="0" fontId="28" fillId="0" borderId="0"/>
    <xf numFmtId="0" fontId="40" fillId="0" borderId="0" applyNumberFormat="0" applyFill="0" applyBorder="0" applyAlignment="0" applyProtection="0"/>
    <xf numFmtId="164" fontId="1" fillId="0" borderId="0" applyFont="0" applyFill="0" applyBorder="0" applyAlignment="0" applyProtection="0"/>
  </cellStyleXfs>
  <cellXfs count="456">
    <xf numFmtId="0" fontId="0" fillId="0" borderId="0" xfId="0"/>
    <xf numFmtId="0" fontId="3" fillId="0" borderId="0" xfId="2" applyFont="1" applyFill="1" applyBorder="1" applyAlignment="1">
      <alignment horizontal="left" vertical="center"/>
    </xf>
    <xf numFmtId="0" fontId="4" fillId="0" borderId="0" xfId="2" applyFont="1" applyFill="1" applyBorder="1" applyAlignment="1">
      <alignment horizontal="left" vertical="center"/>
    </xf>
    <xf numFmtId="0" fontId="5" fillId="0" borderId="0" xfId="2" applyFont="1" applyFill="1" applyBorder="1" applyAlignment="1">
      <alignment horizontal="left" vertical="center"/>
    </xf>
    <xf numFmtId="0" fontId="3" fillId="0" borderId="0" xfId="2" applyFont="1" applyFill="1" applyAlignment="1">
      <alignment horizontal="left" vertical="center"/>
    </xf>
    <xf numFmtId="0" fontId="6" fillId="0" borderId="0" xfId="2" applyFont="1" applyFill="1" applyAlignment="1">
      <alignment horizontal="left" vertical="center"/>
    </xf>
    <xf numFmtId="0" fontId="7" fillId="3" borderId="3" xfId="2" applyFont="1" applyFill="1" applyBorder="1" applyAlignment="1">
      <alignment vertical="center" wrapText="1"/>
    </xf>
    <xf numFmtId="0" fontId="6" fillId="2" borderId="4" xfId="2" applyFont="1" applyFill="1" applyBorder="1" applyAlignment="1">
      <alignment horizontal="left" vertical="center"/>
    </xf>
    <xf numFmtId="0" fontId="6" fillId="0" borderId="6" xfId="2" applyFont="1" applyFill="1" applyBorder="1" applyAlignment="1">
      <alignment horizontal="left" vertical="center"/>
    </xf>
    <xf numFmtId="0" fontId="7" fillId="3" borderId="6" xfId="2" applyFont="1" applyFill="1" applyBorder="1" applyAlignment="1">
      <alignment vertical="center" wrapText="1"/>
    </xf>
    <xf numFmtId="0" fontId="6" fillId="0" borderId="8" xfId="2" applyFont="1" applyFill="1" applyBorder="1" applyAlignment="1">
      <alignment horizontal="left" vertical="center"/>
    </xf>
    <xf numFmtId="0" fontId="7" fillId="3" borderId="8" xfId="2" applyFont="1" applyFill="1" applyBorder="1" applyAlignment="1">
      <alignment vertical="center" wrapText="1"/>
    </xf>
    <xf numFmtId="0" fontId="6" fillId="0" borderId="10" xfId="2" applyFont="1" applyFill="1" applyBorder="1" applyAlignment="1">
      <alignment horizontal="left" vertical="center"/>
    </xf>
    <xf numFmtId="0" fontId="7" fillId="3" borderId="10" xfId="2" applyFont="1" applyFill="1" applyBorder="1" applyAlignment="1">
      <alignment vertical="center" wrapText="1"/>
    </xf>
    <xf numFmtId="0" fontId="6" fillId="0" borderId="5" xfId="2" applyFont="1" applyFill="1" applyBorder="1" applyAlignment="1">
      <alignment horizontal="left" vertical="center"/>
    </xf>
    <xf numFmtId="0" fontId="6" fillId="0" borderId="7" xfId="2" applyFont="1" applyFill="1" applyBorder="1" applyAlignment="1">
      <alignment horizontal="left" vertical="center"/>
    </xf>
    <xf numFmtId="0" fontId="6" fillId="0" borderId="9" xfId="2" applyFont="1" applyFill="1" applyBorder="1" applyAlignment="1">
      <alignment horizontal="left" vertical="center"/>
    </xf>
    <xf numFmtId="0" fontId="7" fillId="0" borderId="8" xfId="2" applyFont="1" applyFill="1" applyBorder="1" applyAlignment="1">
      <alignment horizontal="left" vertical="center"/>
    </xf>
    <xf numFmtId="0" fontId="6" fillId="0" borderId="6" xfId="2" applyFont="1" applyFill="1" applyBorder="1" applyAlignment="1">
      <alignment vertical="center"/>
    </xf>
    <xf numFmtId="0" fontId="6" fillId="0" borderId="8" xfId="2" applyFont="1" applyFill="1" applyBorder="1" applyAlignment="1">
      <alignment vertical="center"/>
    </xf>
    <xf numFmtId="0" fontId="6" fillId="0" borderId="1" xfId="2" applyFont="1" applyFill="1" applyBorder="1" applyAlignment="1">
      <alignment vertical="center"/>
    </xf>
    <xf numFmtId="0" fontId="6" fillId="0" borderId="0" xfId="2" applyFont="1" applyFill="1" applyAlignment="1">
      <alignment vertical="center"/>
    </xf>
    <xf numFmtId="0" fontId="6" fillId="0" borderId="3" xfId="2" applyFont="1" applyFill="1" applyBorder="1" applyAlignment="1">
      <alignment vertical="center"/>
    </xf>
    <xf numFmtId="0" fontId="7" fillId="0" borderId="6" xfId="2" applyFont="1" applyFill="1" applyBorder="1" applyAlignment="1">
      <alignment horizontal="left" vertical="center" wrapText="1" indent="1"/>
    </xf>
    <xf numFmtId="0" fontId="7" fillId="0" borderId="8" xfId="2" applyFont="1" applyFill="1" applyBorder="1" applyAlignment="1">
      <alignment horizontal="left" vertical="center" wrapText="1" indent="1"/>
    </xf>
    <xf numFmtId="0" fontId="7" fillId="3" borderId="8" xfId="2" applyFont="1" applyFill="1" applyBorder="1" applyAlignment="1">
      <alignment horizontal="left" vertical="center" wrapText="1" indent="3"/>
    </xf>
    <xf numFmtId="0" fontId="7" fillId="0" borderId="8" xfId="2" applyFont="1" applyFill="1" applyBorder="1" applyAlignment="1">
      <alignment horizontal="left" vertical="center" wrapText="1" indent="3"/>
    </xf>
    <xf numFmtId="0" fontId="7" fillId="0" borderId="10" xfId="2" applyFont="1" applyFill="1" applyBorder="1" applyAlignment="1">
      <alignment horizontal="left" vertical="center" wrapText="1" indent="3"/>
    </xf>
    <xf numFmtId="0" fontId="9" fillId="0" borderId="6" xfId="1" applyFont="1" applyFill="1" applyBorder="1" applyAlignment="1">
      <alignment horizontal="left" vertical="center" wrapText="1"/>
    </xf>
    <xf numFmtId="0" fontId="6" fillId="0" borderId="8" xfId="2" applyFont="1" applyFill="1" applyBorder="1" applyAlignment="1">
      <alignment vertical="center" wrapText="1"/>
    </xf>
    <xf numFmtId="0" fontId="6" fillId="0" borderId="8" xfId="2" applyFont="1" applyFill="1" applyBorder="1" applyAlignment="1">
      <alignment horizontal="left" vertical="center" wrapText="1"/>
    </xf>
    <xf numFmtId="0" fontId="7" fillId="0" borderId="8" xfId="2" applyFont="1" applyFill="1" applyBorder="1" applyAlignment="1">
      <alignment vertical="center" wrapText="1"/>
    </xf>
    <xf numFmtId="0" fontId="3" fillId="0" borderId="0" xfId="2" applyFont="1" applyFill="1" applyAlignment="1">
      <alignment horizontal="left" vertical="center" wrapText="1"/>
    </xf>
    <xf numFmtId="0" fontId="5" fillId="0" borderId="0" xfId="2" applyFont="1" applyFill="1" applyBorder="1" applyAlignment="1">
      <alignment horizontal="left" vertical="center" wrapText="1"/>
    </xf>
    <xf numFmtId="0" fontId="17" fillId="0" borderId="0" xfId="2" applyFont="1" applyFill="1" applyBorder="1" applyAlignment="1">
      <alignment horizontal="left" vertical="center" wrapText="1"/>
    </xf>
    <xf numFmtId="0" fontId="17" fillId="0" borderId="0" xfId="2" applyFont="1" applyFill="1" applyAlignment="1">
      <alignment horizontal="left" vertical="center" wrapText="1"/>
    </xf>
    <xf numFmtId="0" fontId="14" fillId="0" borderId="11" xfId="2" applyFont="1" applyFill="1" applyBorder="1" applyAlignment="1">
      <alignment horizontal="left" vertical="center" wrapText="1"/>
    </xf>
    <xf numFmtId="0" fontId="16" fillId="0" borderId="12" xfId="2" applyFont="1" applyFill="1" applyBorder="1" applyAlignment="1">
      <alignment horizontal="left" vertical="center" wrapText="1"/>
    </xf>
    <xf numFmtId="0" fontId="17" fillId="0" borderId="12" xfId="2" applyFont="1" applyFill="1" applyBorder="1" applyAlignment="1">
      <alignment horizontal="left" vertical="center" wrapText="1"/>
    </xf>
    <xf numFmtId="0" fontId="18" fillId="4" borderId="12" xfId="2" applyFont="1" applyFill="1" applyBorder="1" applyAlignment="1">
      <alignment horizontal="left" vertical="center" wrapText="1"/>
    </xf>
    <xf numFmtId="0" fontId="6" fillId="0" borderId="2" xfId="2" applyFont="1" applyFill="1" applyBorder="1" applyAlignment="1">
      <alignment vertical="center"/>
    </xf>
    <xf numFmtId="0" fontId="6" fillId="5" borderId="4" xfId="2" applyFont="1" applyFill="1" applyBorder="1" applyAlignment="1">
      <alignment horizontal="left" vertical="center"/>
    </xf>
    <xf numFmtId="0" fontId="6" fillId="2" borderId="8" xfId="2" applyFont="1" applyFill="1" applyBorder="1" applyAlignment="1">
      <alignment vertical="center"/>
    </xf>
    <xf numFmtId="0" fontId="3" fillId="0" borderId="8" xfId="2" applyFont="1" applyFill="1" applyBorder="1" applyAlignment="1">
      <alignment horizontal="left" vertical="center"/>
    </xf>
    <xf numFmtId="0" fontId="6" fillId="5" borderId="8" xfId="2" applyFont="1" applyFill="1" applyBorder="1" applyAlignment="1">
      <alignment horizontal="left" vertical="center"/>
    </xf>
    <xf numFmtId="0" fontId="17" fillId="0" borderId="8" xfId="2" applyFont="1" applyFill="1" applyBorder="1" applyAlignment="1">
      <alignment horizontal="left" vertical="center" wrapText="1"/>
    </xf>
    <xf numFmtId="0" fontId="6" fillId="5" borderId="10" xfId="2" applyFont="1" applyFill="1" applyBorder="1" applyAlignment="1">
      <alignment horizontal="left" vertical="center"/>
    </xf>
    <xf numFmtId="0" fontId="14" fillId="0" borderId="0" xfId="2" applyFont="1" applyFill="1" applyBorder="1" applyAlignment="1">
      <alignment horizontal="left" vertical="center" wrapText="1"/>
    </xf>
    <xf numFmtId="0" fontId="18" fillId="4" borderId="0" xfId="2" applyFont="1" applyFill="1" applyBorder="1" applyAlignment="1">
      <alignment horizontal="left" vertical="center" wrapText="1"/>
    </xf>
    <xf numFmtId="0" fontId="6" fillId="2" borderId="0" xfId="2" applyFont="1" applyFill="1" applyBorder="1" applyAlignment="1">
      <alignment horizontal="left" vertical="center"/>
    </xf>
    <xf numFmtId="0" fontId="3" fillId="0" borderId="6" xfId="2" applyFont="1" applyFill="1" applyBorder="1" applyAlignment="1">
      <alignment horizontal="left" vertical="center" wrapText="1"/>
    </xf>
    <xf numFmtId="0" fontId="5" fillId="0" borderId="6" xfId="2" applyFont="1" applyFill="1" applyBorder="1" applyAlignment="1">
      <alignment horizontal="left" vertical="center" wrapText="1"/>
    </xf>
    <xf numFmtId="0" fontId="4" fillId="0" borderId="8" xfId="2" applyFont="1" applyFill="1" applyBorder="1" applyAlignment="1">
      <alignment horizontal="left" vertical="center"/>
    </xf>
    <xf numFmtId="0" fontId="5" fillId="0" borderId="8" xfId="2" applyFont="1" applyFill="1" applyBorder="1" applyAlignment="1">
      <alignment horizontal="left" vertical="center"/>
    </xf>
    <xf numFmtId="0" fontId="6" fillId="2" borderId="8" xfId="2" applyFont="1" applyFill="1" applyBorder="1" applyAlignment="1">
      <alignment horizontal="left" vertical="center"/>
    </xf>
    <xf numFmtId="0" fontId="3" fillId="0" borderId="10" xfId="2" applyFont="1" applyFill="1" applyBorder="1" applyAlignment="1">
      <alignment horizontal="left" vertical="center"/>
    </xf>
    <xf numFmtId="0" fontId="3" fillId="0" borderId="5" xfId="2" applyFont="1" applyFill="1" applyBorder="1" applyAlignment="1">
      <alignment horizontal="left" vertical="center"/>
    </xf>
    <xf numFmtId="0" fontId="4" fillId="0" borderId="6" xfId="2" applyFont="1" applyFill="1" applyBorder="1" applyAlignment="1">
      <alignment horizontal="left" vertical="center"/>
    </xf>
    <xf numFmtId="0" fontId="3" fillId="0" borderId="6" xfId="2" applyFont="1" applyFill="1" applyBorder="1" applyAlignment="1">
      <alignment horizontal="left" vertical="center"/>
    </xf>
    <xf numFmtId="0" fontId="8" fillId="0" borderId="8" xfId="1" applyFont="1" applyFill="1" applyBorder="1" applyAlignment="1">
      <alignment horizontal="left" vertical="center" wrapText="1" indent="1"/>
    </xf>
    <xf numFmtId="0" fontId="8" fillId="0" borderId="8" xfId="1" applyFont="1" applyFill="1" applyBorder="1" applyAlignment="1">
      <alignment horizontal="left" vertical="center" wrapText="1" indent="2"/>
    </xf>
    <xf numFmtId="0" fontId="3" fillId="0" borderId="7" xfId="2" applyFont="1" applyFill="1" applyBorder="1" applyAlignment="1">
      <alignment horizontal="left" vertical="center"/>
    </xf>
    <xf numFmtId="0" fontId="16" fillId="0" borderId="8" xfId="2" applyFont="1" applyFill="1" applyBorder="1" applyAlignment="1">
      <alignment horizontal="left" vertical="center" wrapText="1"/>
    </xf>
    <xf numFmtId="0" fontId="18" fillId="4" borderId="8" xfId="2" applyFont="1" applyFill="1" applyBorder="1" applyAlignment="1">
      <alignment horizontal="left" vertical="center" wrapText="1"/>
    </xf>
    <xf numFmtId="0" fontId="8" fillId="0" borderId="10" xfId="1" applyFont="1" applyFill="1" applyBorder="1" applyAlignment="1">
      <alignment horizontal="left" vertical="center" wrapText="1" indent="1"/>
    </xf>
    <xf numFmtId="0" fontId="8" fillId="0" borderId="8" xfId="1" applyFont="1" applyFill="1" applyBorder="1" applyAlignment="1">
      <alignment horizontal="left" vertical="center" wrapText="1" indent="3"/>
    </xf>
    <xf numFmtId="0" fontId="8" fillId="0" borderId="10" xfId="1" applyFont="1" applyFill="1" applyBorder="1" applyAlignment="1">
      <alignment horizontal="left" vertical="center" wrapText="1" indent="3"/>
    </xf>
    <xf numFmtId="0" fontId="17" fillId="0" borderId="10" xfId="2" applyFont="1" applyFill="1" applyBorder="1" applyAlignment="1">
      <alignment horizontal="left" vertical="center" wrapText="1"/>
    </xf>
    <xf numFmtId="0" fontId="7" fillId="0" borderId="8" xfId="2" applyFont="1" applyFill="1" applyBorder="1" applyAlignment="1">
      <alignment horizontal="left" vertical="center" indent="1"/>
    </xf>
    <xf numFmtId="0" fontId="7" fillId="0" borderId="8" xfId="2" applyFont="1" applyFill="1" applyBorder="1" applyAlignment="1">
      <alignment horizontal="left" vertical="center" indent="3"/>
    </xf>
    <xf numFmtId="0" fontId="10" fillId="3" borderId="8" xfId="2" applyFont="1" applyFill="1" applyBorder="1" applyAlignment="1">
      <alignment vertical="center"/>
    </xf>
    <xf numFmtId="0" fontId="8" fillId="0" borderId="8" xfId="1" applyFont="1" applyFill="1" applyBorder="1" applyAlignment="1">
      <alignment horizontal="left" vertical="center" wrapText="1"/>
    </xf>
    <xf numFmtId="0" fontId="5" fillId="0" borderId="5" xfId="2" applyFont="1" applyFill="1" applyBorder="1" applyAlignment="1">
      <alignment horizontal="left" vertical="center"/>
    </xf>
    <xf numFmtId="0" fontId="5" fillId="0" borderId="7" xfId="2" applyFont="1" applyFill="1" applyBorder="1" applyAlignment="1">
      <alignment horizontal="left" vertical="center"/>
    </xf>
    <xf numFmtId="0" fontId="14" fillId="0" borderId="7" xfId="2" applyFont="1" applyFill="1" applyBorder="1" applyAlignment="1">
      <alignment horizontal="left" vertical="center"/>
    </xf>
    <xf numFmtId="0" fontId="6" fillId="0" borderId="14" xfId="2" applyFont="1" applyFill="1" applyBorder="1" applyAlignment="1">
      <alignment horizontal="left" vertical="center"/>
    </xf>
    <xf numFmtId="0" fontId="6" fillId="0" borderId="15" xfId="2" applyFont="1" applyFill="1" applyBorder="1" applyAlignment="1">
      <alignment horizontal="left" vertical="center"/>
    </xf>
    <xf numFmtId="0" fontId="17" fillId="0" borderId="15" xfId="2" applyFont="1" applyFill="1" applyBorder="1" applyAlignment="1">
      <alignment horizontal="left" vertical="center" wrapText="1"/>
    </xf>
    <xf numFmtId="0" fontId="7" fillId="3" borderId="15" xfId="2" applyFont="1" applyFill="1" applyBorder="1" applyAlignment="1">
      <alignment vertical="center" wrapText="1"/>
    </xf>
    <xf numFmtId="0" fontId="6" fillId="5" borderId="15" xfId="2" applyFont="1" applyFill="1" applyBorder="1" applyAlignment="1">
      <alignment horizontal="left" vertical="center"/>
    </xf>
    <xf numFmtId="0" fontId="8" fillId="0" borderId="15" xfId="1" applyFont="1" applyFill="1" applyBorder="1" applyAlignment="1">
      <alignment horizontal="left" vertical="center" wrapText="1" indent="3"/>
    </xf>
    <xf numFmtId="0" fontId="10" fillId="0" borderId="8" xfId="2" applyFont="1" applyFill="1" applyBorder="1" applyAlignment="1">
      <alignment horizontal="left" vertical="center" wrapText="1"/>
    </xf>
    <xf numFmtId="0" fontId="6" fillId="0" borderId="7" xfId="0" applyFont="1" applyBorder="1"/>
    <xf numFmtId="0" fontId="6" fillId="0" borderId="8" xfId="0" applyFont="1" applyBorder="1"/>
    <xf numFmtId="0" fontId="17" fillId="0" borderId="8" xfId="2" applyFont="1" applyFill="1" applyBorder="1" applyAlignment="1">
      <alignment horizontal="left" vertical="center"/>
    </xf>
    <xf numFmtId="0" fontId="6" fillId="0" borderId="8" xfId="0" applyFont="1" applyBorder="1" applyAlignment="1">
      <alignment wrapText="1"/>
    </xf>
    <xf numFmtId="0" fontId="7" fillId="0" borderId="8" xfId="2" applyFont="1" applyFill="1" applyBorder="1" applyAlignment="1">
      <alignment horizontal="left" vertical="center" wrapText="1"/>
    </xf>
    <xf numFmtId="0" fontId="7" fillId="0" borderId="15" xfId="2" applyFont="1" applyFill="1" applyBorder="1" applyAlignment="1">
      <alignment horizontal="left" vertical="center" wrapText="1"/>
    </xf>
    <xf numFmtId="0" fontId="18" fillId="0" borderId="8" xfId="2" applyFont="1" applyFill="1" applyBorder="1" applyAlignment="1">
      <alignment horizontal="left" vertical="center" wrapText="1"/>
    </xf>
    <xf numFmtId="0" fontId="5" fillId="0" borderId="5" xfId="2" applyFont="1" applyFill="1" applyBorder="1" applyAlignment="1">
      <alignment horizontal="left" vertical="center" wrapText="1"/>
    </xf>
    <xf numFmtId="0" fontId="4" fillId="0" borderId="6" xfId="2" applyFont="1" applyFill="1" applyBorder="1" applyAlignment="1">
      <alignment horizontal="left" vertical="center" wrapText="1"/>
    </xf>
    <xf numFmtId="0" fontId="7" fillId="0" borderId="8" xfId="2" applyFont="1" applyFill="1" applyBorder="1" applyAlignment="1">
      <alignment vertical="center"/>
    </xf>
    <xf numFmtId="0" fontId="15" fillId="0" borderId="8" xfId="0" applyFont="1" applyBorder="1" applyAlignment="1">
      <alignment vertical="center"/>
    </xf>
    <xf numFmtId="0" fontId="15" fillId="0" borderId="8" xfId="0" applyFont="1" applyBorder="1" applyAlignment="1">
      <alignment vertical="center" wrapText="1"/>
    </xf>
    <xf numFmtId="0" fontId="6" fillId="0" borderId="8" xfId="0" applyFont="1" applyBorder="1" applyAlignment="1">
      <alignment vertical="center"/>
    </xf>
    <xf numFmtId="0" fontId="4" fillId="0" borderId="6" xfId="2" applyFont="1" applyFill="1" applyBorder="1" applyAlignment="1">
      <alignment vertical="center"/>
    </xf>
    <xf numFmtId="0" fontId="7" fillId="3" borderId="8" xfId="2" applyFont="1" applyFill="1" applyBorder="1" applyAlignment="1">
      <alignment horizontal="center" vertical="center" wrapText="1"/>
    </xf>
    <xf numFmtId="0" fontId="6" fillId="0" borderId="8" xfId="2" applyFont="1" applyFill="1" applyBorder="1" applyAlignment="1">
      <alignment horizontal="center" vertical="center"/>
    </xf>
    <xf numFmtId="0" fontId="17" fillId="0" borderId="0" xfId="2" applyFont="1" applyFill="1" applyAlignment="1">
      <alignment horizontal="left" vertical="center"/>
    </xf>
    <xf numFmtId="0" fontId="15" fillId="0" borderId="0" xfId="2" applyFont="1" applyFill="1" applyAlignment="1">
      <alignment horizontal="left" vertical="center"/>
    </xf>
    <xf numFmtId="0" fontId="14" fillId="0" borderId="0" xfId="2" applyFont="1" applyFill="1" applyBorder="1" applyAlignment="1">
      <alignment horizontal="left" vertical="center"/>
    </xf>
    <xf numFmtId="0" fontId="27" fillId="0" borderId="0" xfId="2" applyNumberFormat="1" applyFont="1" applyFill="1" applyBorder="1" applyAlignment="1">
      <alignment vertical="center"/>
    </xf>
    <xf numFmtId="0" fontId="15" fillId="0" borderId="0" xfId="2" applyNumberFormat="1" applyFont="1" applyFill="1" applyBorder="1" applyAlignment="1">
      <alignment vertical="center"/>
    </xf>
    <xf numFmtId="165" fontId="6" fillId="0" borderId="0" xfId="5" applyFont="1" applyFill="1" applyAlignment="1">
      <alignment horizontal="left" vertical="center"/>
    </xf>
    <xf numFmtId="0" fontId="15" fillId="0" borderId="0" xfId="2" applyFont="1" applyFill="1" applyBorder="1" applyAlignment="1">
      <alignment vertical="center"/>
    </xf>
    <xf numFmtId="165" fontId="15" fillId="0" borderId="0" xfId="5" applyFont="1" applyFill="1" applyAlignment="1">
      <alignment horizontal="left" vertical="center"/>
    </xf>
    <xf numFmtId="0" fontId="15" fillId="8" borderId="27" xfId="2" applyNumberFormat="1" applyFont="1" applyFill="1" applyBorder="1" applyAlignment="1">
      <alignment vertical="center"/>
    </xf>
    <xf numFmtId="0" fontId="15" fillId="6" borderId="28" xfId="2" applyFont="1" applyFill="1" applyBorder="1" applyAlignment="1">
      <alignment vertical="center"/>
    </xf>
    <xf numFmtId="0" fontId="15" fillId="8" borderId="29" xfId="2" applyNumberFormat="1" applyFont="1" applyFill="1" applyBorder="1" applyAlignment="1">
      <alignment vertical="center"/>
    </xf>
    <xf numFmtId="166" fontId="15" fillId="0" borderId="0" xfId="5" applyNumberFormat="1" applyFont="1" applyFill="1" applyAlignment="1">
      <alignment horizontal="left" vertical="center"/>
    </xf>
    <xf numFmtId="0" fontId="15" fillId="0" borderId="0" xfId="2" applyNumberFormat="1" applyFont="1" applyFill="1" applyAlignment="1">
      <alignment horizontal="left" vertical="center"/>
    </xf>
    <xf numFmtId="0" fontId="6" fillId="0" borderId="0" xfId="6" applyFont="1"/>
    <xf numFmtId="0" fontId="6" fillId="0" borderId="0" xfId="2" applyFont="1" applyFill="1" applyBorder="1" applyAlignment="1">
      <alignment horizontal="left" vertical="center"/>
    </xf>
    <xf numFmtId="0" fontId="7" fillId="0" borderId="30" xfId="2" applyFont="1" applyFill="1" applyBorder="1" applyAlignment="1" applyProtection="1">
      <alignment vertical="center"/>
      <protection locked="0"/>
    </xf>
    <xf numFmtId="0" fontId="15" fillId="0" borderId="31" xfId="2" applyFont="1" applyFill="1" applyBorder="1" applyAlignment="1">
      <alignment horizontal="left" vertical="center"/>
    </xf>
    <xf numFmtId="0" fontId="7" fillId="0" borderId="32" xfId="2" applyFont="1" applyFill="1" applyBorder="1" applyAlignment="1">
      <alignment vertical="center"/>
    </xf>
    <xf numFmtId="0" fontId="15" fillId="0" borderId="33" xfId="2" applyFont="1" applyFill="1" applyBorder="1" applyAlignment="1">
      <alignment horizontal="left" vertical="center"/>
    </xf>
    <xf numFmtId="0" fontId="6" fillId="0" borderId="0" xfId="2" applyFont="1" applyFill="1" applyBorder="1" applyAlignment="1">
      <alignment horizontal="right" vertical="center"/>
    </xf>
    <xf numFmtId="0" fontId="41" fillId="0" borderId="0" xfId="7" applyFont="1"/>
    <xf numFmtId="165" fontId="6" fillId="0" borderId="0" xfId="5" applyFont="1"/>
    <xf numFmtId="0" fontId="14" fillId="9" borderId="31" xfId="6" applyFont="1" applyFill="1" applyBorder="1" applyAlignment="1">
      <alignment vertical="center"/>
    </xf>
    <xf numFmtId="0" fontId="16" fillId="0" borderId="0" xfId="2" applyFont="1" applyFill="1" applyBorder="1" applyAlignment="1">
      <alignment vertical="center"/>
    </xf>
    <xf numFmtId="0" fontId="6" fillId="0" borderId="0" xfId="2" applyFont="1" applyFill="1" applyBorder="1" applyAlignment="1">
      <alignment vertical="center"/>
    </xf>
    <xf numFmtId="165" fontId="6" fillId="0" borderId="0" xfId="5" applyFont="1" applyAlignment="1">
      <alignment horizontal="right"/>
    </xf>
    <xf numFmtId="165" fontId="6" fillId="0" borderId="0" xfId="6" applyNumberFormat="1" applyFont="1"/>
    <xf numFmtId="0" fontId="41" fillId="0" borderId="0" xfId="7" applyNumberFormat="1" applyFont="1"/>
    <xf numFmtId="43" fontId="6" fillId="0" borderId="0" xfId="6" applyNumberFormat="1" applyFont="1"/>
    <xf numFmtId="0" fontId="15" fillId="0" borderId="0" xfId="6" applyFont="1"/>
    <xf numFmtId="0" fontId="42" fillId="0" borderId="40" xfId="6" applyFont="1" applyBorder="1"/>
    <xf numFmtId="165" fontId="14" fillId="0" borderId="41" xfId="5" applyFont="1" applyBorder="1"/>
    <xf numFmtId="0" fontId="43" fillId="0" borderId="0" xfId="6" applyFont="1"/>
    <xf numFmtId="0" fontId="14" fillId="6" borderId="0" xfId="6" applyFont="1" applyFill="1" applyBorder="1" applyAlignment="1">
      <alignment vertical="center"/>
    </xf>
    <xf numFmtId="0" fontId="15" fillId="6" borderId="0" xfId="2" applyFont="1" applyFill="1" applyBorder="1" applyAlignment="1">
      <alignment horizontal="left" vertical="center"/>
    </xf>
    <xf numFmtId="165" fontId="15" fillId="6" borderId="0" xfId="5" applyFont="1" applyFill="1" applyBorder="1" applyAlignment="1">
      <alignment horizontal="left" vertical="center"/>
    </xf>
    <xf numFmtId="0" fontId="14" fillId="6" borderId="25" xfId="2" applyFont="1" applyFill="1" applyBorder="1" applyAlignment="1">
      <alignment horizontal="left" vertical="center"/>
    </xf>
    <xf numFmtId="165" fontId="14" fillId="6" borderId="25" xfId="5" applyFont="1" applyFill="1" applyBorder="1" applyAlignment="1">
      <alignment horizontal="left" vertical="center"/>
    </xf>
    <xf numFmtId="0" fontId="15" fillId="6" borderId="25" xfId="2" applyFont="1" applyFill="1" applyBorder="1" applyAlignment="1">
      <alignment horizontal="left" vertical="center"/>
    </xf>
    <xf numFmtId="165" fontId="15" fillId="6" borderId="25" xfId="5" applyFont="1" applyFill="1" applyBorder="1" applyAlignment="1">
      <alignment horizontal="left" vertical="center"/>
    </xf>
    <xf numFmtId="0" fontId="15" fillId="6" borderId="25" xfId="6" applyFont="1" applyFill="1" applyBorder="1"/>
    <xf numFmtId="0" fontId="15" fillId="6" borderId="42" xfId="2" applyFont="1" applyFill="1" applyBorder="1" applyAlignment="1">
      <alignment horizontal="left" vertical="center"/>
    </xf>
    <xf numFmtId="165" fontId="15" fillId="6" borderId="42" xfId="5" applyFont="1" applyFill="1" applyBorder="1" applyAlignment="1">
      <alignment horizontal="left" vertical="center"/>
    </xf>
    <xf numFmtId="0" fontId="43" fillId="0" borderId="0" xfId="6" applyFont="1" applyAlignment="1"/>
    <xf numFmtId="43" fontId="43" fillId="0" borderId="0" xfId="6" applyNumberFormat="1" applyFont="1"/>
    <xf numFmtId="0" fontId="43" fillId="0" borderId="0" xfId="6" applyNumberFormat="1" applyFont="1"/>
    <xf numFmtId="166" fontId="43" fillId="0" borderId="0" xfId="6" applyNumberFormat="1" applyFont="1"/>
    <xf numFmtId="0" fontId="6" fillId="0" borderId="0" xfId="6" applyFont="1" applyAlignment="1"/>
    <xf numFmtId="0" fontId="14" fillId="0" borderId="44" xfId="6" applyFont="1" applyBorder="1"/>
    <xf numFmtId="165" fontId="14" fillId="0" borderId="0" xfId="5" applyFont="1" applyBorder="1"/>
    <xf numFmtId="0" fontId="14" fillId="0" borderId="0" xfId="6" applyFont="1" applyBorder="1"/>
    <xf numFmtId="0" fontId="14" fillId="0" borderId="40" xfId="6" applyFont="1" applyBorder="1"/>
    <xf numFmtId="166" fontId="6" fillId="0" borderId="0" xfId="5" applyNumberFormat="1" applyFont="1"/>
    <xf numFmtId="0" fontId="47" fillId="0" borderId="0" xfId="2" applyFont="1" applyFill="1" applyAlignment="1">
      <alignment horizontal="left" vertical="center"/>
    </xf>
    <xf numFmtId="0" fontId="47" fillId="0" borderId="0" xfId="2" applyFont="1" applyFill="1" applyBorder="1" applyAlignment="1">
      <alignment horizontal="left" vertical="center"/>
    </xf>
    <xf numFmtId="0" fontId="48" fillId="0" borderId="0" xfId="2" applyFont="1" applyFill="1" applyAlignment="1">
      <alignment horizontal="left" vertical="center"/>
    </xf>
    <xf numFmtId="0" fontId="48" fillId="0" borderId="0" xfId="2" applyFont="1" applyFill="1" applyBorder="1" applyAlignment="1">
      <alignment horizontal="left" vertical="center"/>
    </xf>
    <xf numFmtId="0" fontId="49" fillId="0" borderId="0" xfId="2" applyFont="1" applyFill="1" applyBorder="1" applyAlignment="1">
      <alignment horizontal="left" vertical="center"/>
    </xf>
    <xf numFmtId="0" fontId="49" fillId="3" borderId="45" xfId="2" applyFont="1" applyFill="1" applyBorder="1" applyAlignment="1">
      <alignment horizontal="left" vertical="center"/>
    </xf>
    <xf numFmtId="0" fontId="6" fillId="10" borderId="0" xfId="2" applyFont="1" applyFill="1" applyAlignment="1">
      <alignment horizontal="left" vertical="center"/>
    </xf>
    <xf numFmtId="0" fontId="50" fillId="2" borderId="45" xfId="2" applyFont="1" applyFill="1" applyBorder="1" applyAlignment="1">
      <alignment horizontal="left" vertical="center"/>
    </xf>
    <xf numFmtId="0" fontId="50" fillId="0" borderId="45" xfId="2" applyFont="1" applyFill="1" applyBorder="1" applyAlignment="1">
      <alignment horizontal="left" vertical="center"/>
    </xf>
    <xf numFmtId="0" fontId="48" fillId="0" borderId="0" xfId="2" quotePrefix="1" applyFont="1" applyFill="1" applyBorder="1" applyAlignment="1">
      <alignment horizontal="left" vertical="center"/>
    </xf>
    <xf numFmtId="0" fontId="24" fillId="0" borderId="0" xfId="2" applyFont="1" applyFill="1" applyBorder="1" applyAlignment="1" applyProtection="1">
      <alignment vertical="center"/>
      <protection locked="0"/>
    </xf>
    <xf numFmtId="0" fontId="48" fillId="0" borderId="0" xfId="2" applyFont="1" applyFill="1" applyBorder="1" applyAlignment="1">
      <alignment vertical="center"/>
    </xf>
    <xf numFmtId="0" fontId="51" fillId="0" borderId="0" xfId="2" applyFont="1" applyFill="1" applyAlignment="1">
      <alignment horizontal="left" vertical="center"/>
    </xf>
    <xf numFmtId="0" fontId="51" fillId="0" borderId="0" xfId="2" applyFont="1" applyFill="1" applyBorder="1" applyAlignment="1">
      <alignment horizontal="left" vertical="center"/>
    </xf>
    <xf numFmtId="0" fontId="4" fillId="0" borderId="31" xfId="2" applyFont="1" applyFill="1" applyBorder="1" applyAlignment="1" applyProtection="1">
      <alignment horizontal="left" vertical="center"/>
      <protection locked="0"/>
    </xf>
    <xf numFmtId="0" fontId="3" fillId="0" borderId="31" xfId="2" applyFont="1" applyFill="1" applyBorder="1" applyAlignment="1">
      <alignment horizontal="left" vertical="center"/>
    </xf>
    <xf numFmtId="0" fontId="4" fillId="0" borderId="31" xfId="2" applyFont="1" applyFill="1" applyBorder="1" applyAlignment="1">
      <alignment horizontal="left" vertical="center"/>
    </xf>
    <xf numFmtId="0" fontId="5" fillId="0" borderId="31" xfId="2" applyFont="1" applyFill="1" applyBorder="1" applyAlignment="1">
      <alignment horizontal="left" vertical="center"/>
    </xf>
    <xf numFmtId="0" fontId="52" fillId="0" borderId="39" xfId="2" applyFont="1" applyFill="1" applyBorder="1" applyAlignment="1">
      <alignment vertical="center"/>
    </xf>
    <xf numFmtId="0" fontId="16" fillId="0" borderId="30" xfId="2" applyFont="1" applyFill="1" applyBorder="1" applyAlignment="1" applyProtection="1">
      <alignment vertical="center"/>
      <protection locked="0"/>
    </xf>
    <xf numFmtId="0" fontId="6" fillId="0" borderId="31" xfId="2" applyFont="1" applyFill="1" applyBorder="1" applyAlignment="1">
      <alignment horizontal="left" vertical="center"/>
    </xf>
    <xf numFmtId="0" fontId="7" fillId="0" borderId="31" xfId="2" applyFont="1" applyFill="1" applyBorder="1" applyAlignment="1">
      <alignment horizontal="left" vertical="center"/>
    </xf>
    <xf numFmtId="0" fontId="53" fillId="0" borderId="0" xfId="2" applyFont="1" applyFill="1" applyAlignment="1">
      <alignment horizontal="left" vertical="center"/>
    </xf>
    <xf numFmtId="0" fontId="53" fillId="0" borderId="0" xfId="2" applyFont="1" applyFill="1" applyBorder="1" applyAlignment="1">
      <alignment horizontal="left" vertical="center"/>
    </xf>
    <xf numFmtId="0" fontId="7" fillId="0" borderId="39" xfId="2" applyFont="1" applyFill="1" applyBorder="1" applyAlignment="1" applyProtection="1">
      <alignment horizontal="left" vertical="center" indent="2"/>
      <protection locked="0"/>
    </xf>
    <xf numFmtId="0" fontId="7" fillId="3" borderId="46" xfId="2" applyFont="1" applyFill="1" applyBorder="1" applyAlignment="1">
      <alignment vertical="center"/>
    </xf>
    <xf numFmtId="0" fontId="15" fillId="2" borderId="47" xfId="2" applyFont="1" applyFill="1" applyBorder="1" applyAlignment="1">
      <alignment horizontal="left" vertical="center"/>
    </xf>
    <xf numFmtId="0" fontId="7" fillId="0" borderId="46" xfId="2" applyFont="1" applyFill="1" applyBorder="1" applyAlignment="1">
      <alignment vertical="center"/>
    </xf>
    <xf numFmtId="0" fontId="7" fillId="0" borderId="30" xfId="2" applyFont="1" applyFill="1" applyBorder="1" applyAlignment="1" applyProtection="1">
      <alignment horizontal="left" vertical="center" indent="2"/>
      <protection locked="0"/>
    </xf>
    <xf numFmtId="0" fontId="15" fillId="2" borderId="33" xfId="2" applyFont="1" applyFill="1" applyBorder="1" applyAlignment="1">
      <alignment horizontal="left" vertical="center"/>
    </xf>
    <xf numFmtId="167" fontId="7" fillId="3" borderId="46" xfId="2" applyNumberFormat="1" applyFont="1" applyFill="1" applyBorder="1" applyAlignment="1">
      <alignment vertical="center"/>
    </xf>
    <xf numFmtId="0" fontId="6" fillId="11" borderId="44" xfId="2" applyFont="1" applyFill="1" applyBorder="1" applyAlignment="1">
      <alignment horizontal="left" vertical="center"/>
    </xf>
    <xf numFmtId="0" fontId="7" fillId="0" borderId="39" xfId="2" applyFont="1" applyFill="1" applyBorder="1" applyAlignment="1" applyProtection="1">
      <alignment horizontal="left" vertical="center" wrapText="1" indent="2"/>
      <protection locked="0"/>
    </xf>
    <xf numFmtId="0" fontId="7" fillId="3" borderId="0" xfId="2" applyFont="1" applyFill="1" applyBorder="1" applyAlignment="1">
      <alignment vertical="center"/>
    </xf>
    <xf numFmtId="167" fontId="7" fillId="3" borderId="0" xfId="2" applyNumberFormat="1" applyFont="1" applyFill="1" applyBorder="1" applyAlignment="1">
      <alignment vertical="center"/>
    </xf>
    <xf numFmtId="0" fontId="54" fillId="3" borderId="28" xfId="2" applyFont="1" applyFill="1" applyBorder="1" applyAlignment="1">
      <alignment vertical="center"/>
    </xf>
    <xf numFmtId="0" fontId="7" fillId="0" borderId="48" xfId="2" applyFont="1" applyFill="1" applyBorder="1" applyAlignment="1" applyProtection="1">
      <alignment horizontal="left" vertical="center" wrapText="1" indent="2"/>
      <protection locked="0"/>
    </xf>
    <xf numFmtId="0" fontId="15" fillId="0" borderId="25" xfId="2" applyFont="1" applyFill="1" applyBorder="1" applyAlignment="1">
      <alignment horizontal="left" vertical="center"/>
    </xf>
    <xf numFmtId="0" fontId="15" fillId="2" borderId="25" xfId="2" applyFont="1" applyFill="1" applyBorder="1" applyAlignment="1">
      <alignment horizontal="left" vertical="center"/>
    </xf>
    <xf numFmtId="0" fontId="15" fillId="2" borderId="0" xfId="2" applyFont="1" applyFill="1" applyBorder="1" applyAlignment="1">
      <alignment horizontal="left" vertical="center"/>
    </xf>
    <xf numFmtId="0" fontId="15" fillId="0" borderId="48" xfId="2" applyFont="1" applyFill="1" applyBorder="1" applyAlignment="1">
      <alignment horizontal="left" vertical="center"/>
    </xf>
    <xf numFmtId="0" fontId="15" fillId="2" borderId="49" xfId="2" applyFont="1" applyFill="1" applyBorder="1" applyAlignment="1">
      <alignment horizontal="left" vertical="center"/>
    </xf>
    <xf numFmtId="0" fontId="22" fillId="3" borderId="31" xfId="3" applyFont="1" applyFill="1" applyBorder="1" applyAlignment="1">
      <alignment vertical="center"/>
    </xf>
    <xf numFmtId="0" fontId="55" fillId="2" borderId="31" xfId="2" applyFont="1" applyFill="1" applyBorder="1" applyAlignment="1">
      <alignment vertical="center"/>
    </xf>
    <xf numFmtId="0" fontId="23" fillId="0" borderId="50" xfId="4" applyFont="1" applyFill="1" applyBorder="1" applyAlignment="1" applyProtection="1">
      <alignment vertical="center"/>
      <protection locked="0"/>
    </xf>
    <xf numFmtId="0" fontId="6" fillId="0" borderId="51" xfId="2" applyFont="1" applyFill="1" applyBorder="1" applyAlignment="1">
      <alignment horizontal="left" vertical="center"/>
    </xf>
    <xf numFmtId="0" fontId="7" fillId="0" borderId="0" xfId="2" applyFont="1" applyFill="1" applyBorder="1" applyAlignment="1">
      <alignment vertical="center"/>
    </xf>
    <xf numFmtId="0" fontId="6" fillId="0" borderId="44" xfId="2" applyFont="1" applyFill="1" applyBorder="1" applyAlignment="1">
      <alignment horizontal="left" vertical="center"/>
    </xf>
    <xf numFmtId="0" fontId="55" fillId="0" borderId="0" xfId="2" applyFont="1" applyFill="1" applyBorder="1" applyAlignment="1">
      <alignment vertical="center"/>
    </xf>
    <xf numFmtId="0" fontId="52" fillId="0" borderId="0" xfId="2" applyFont="1" applyFill="1" applyBorder="1" applyAlignment="1">
      <alignment vertical="center"/>
    </xf>
    <xf numFmtId="0" fontId="7" fillId="0" borderId="0" xfId="2" applyFont="1" applyFill="1" applyBorder="1" applyAlignment="1">
      <alignment horizontal="left" vertical="center" indent="1"/>
    </xf>
    <xf numFmtId="0" fontId="7" fillId="3" borderId="38" xfId="2" applyFont="1" applyFill="1" applyBorder="1" applyAlignment="1">
      <alignment vertical="center" wrapText="1"/>
    </xf>
    <xf numFmtId="0" fontId="55" fillId="2" borderId="38" xfId="2" applyFont="1" applyFill="1" applyBorder="1" applyAlignment="1">
      <alignment vertical="center"/>
    </xf>
    <xf numFmtId="0" fontId="7" fillId="0" borderId="31" xfId="2" applyFont="1" applyFill="1" applyBorder="1" applyAlignment="1">
      <alignment horizontal="left" vertical="center" indent="1"/>
    </xf>
    <xf numFmtId="0" fontId="37" fillId="3" borderId="28" xfId="3" applyFont="1" applyFill="1" applyBorder="1" applyAlignment="1">
      <alignment vertical="center" wrapText="1"/>
    </xf>
    <xf numFmtId="0" fontId="55" fillId="2" borderId="0" xfId="2" applyFont="1" applyFill="1" applyBorder="1" applyAlignment="1">
      <alignment vertical="center"/>
    </xf>
    <xf numFmtId="0" fontId="10" fillId="0" borderId="39" xfId="2" applyFont="1" applyFill="1" applyBorder="1" applyAlignment="1" applyProtection="1">
      <alignment horizontal="left" vertical="center" indent="2"/>
      <protection locked="0"/>
    </xf>
    <xf numFmtId="0" fontId="7" fillId="0" borderId="39" xfId="2" applyFont="1" applyFill="1" applyBorder="1" applyAlignment="1" applyProtection="1">
      <alignment horizontal="left" vertical="center" indent="4"/>
      <protection locked="0"/>
    </xf>
    <xf numFmtId="0" fontId="7" fillId="0" borderId="39" xfId="2" applyFont="1" applyFill="1" applyBorder="1" applyAlignment="1" applyProtection="1">
      <alignment horizontal="left" vertical="center" indent="6"/>
      <protection locked="0"/>
    </xf>
    <xf numFmtId="0" fontId="15" fillId="0" borderId="52" xfId="2" applyFont="1" applyFill="1" applyBorder="1" applyAlignment="1">
      <alignment horizontal="left" vertical="center"/>
    </xf>
    <xf numFmtId="0" fontId="15" fillId="2" borderId="28" xfId="2" applyFont="1" applyFill="1" applyBorder="1" applyAlignment="1">
      <alignment horizontal="left" vertical="center"/>
    </xf>
    <xf numFmtId="0" fontId="56" fillId="0" borderId="25" xfId="4" applyFont="1" applyFill="1" applyBorder="1" applyAlignment="1" applyProtection="1">
      <alignment horizontal="left" vertical="center" indent="2"/>
      <protection locked="0"/>
    </xf>
    <xf numFmtId="0" fontId="7" fillId="3" borderId="25" xfId="2" applyFont="1" applyFill="1" applyBorder="1" applyAlignment="1">
      <alignment vertical="center"/>
    </xf>
    <xf numFmtId="0" fontId="7" fillId="0" borderId="0" xfId="2" applyFont="1" applyFill="1" applyBorder="1" applyAlignment="1" applyProtection="1">
      <alignment horizontal="left" vertical="center" indent="4"/>
      <protection locked="0"/>
    </xf>
    <xf numFmtId="168" fontId="7" fillId="3" borderId="0" xfId="5" applyNumberFormat="1" applyFont="1" applyFill="1" applyBorder="1" applyAlignment="1">
      <alignment vertical="center"/>
    </xf>
    <xf numFmtId="0" fontId="7" fillId="0" borderId="31" xfId="2" applyFont="1" applyFill="1" applyBorder="1" applyAlignment="1" applyProtection="1">
      <alignment horizontal="left" vertical="center" indent="4"/>
      <protection locked="0"/>
    </xf>
    <xf numFmtId="0" fontId="15" fillId="2" borderId="31" xfId="2" applyFont="1" applyFill="1" applyBorder="1" applyAlignment="1">
      <alignment horizontal="left" vertical="center"/>
    </xf>
    <xf numFmtId="0" fontId="23" fillId="0" borderId="30" xfId="4" applyFont="1" applyFill="1" applyBorder="1" applyAlignment="1" applyProtection="1">
      <alignment horizontal="left" vertical="center" wrapText="1"/>
      <protection locked="0"/>
    </xf>
    <xf numFmtId="0" fontId="7" fillId="0" borderId="31" xfId="2" applyFont="1" applyFill="1" applyBorder="1" applyAlignment="1">
      <alignment vertical="center"/>
    </xf>
    <xf numFmtId="0" fontId="7" fillId="0" borderId="30" xfId="2" applyFont="1" applyFill="1" applyBorder="1" applyAlignment="1" applyProtection="1">
      <alignment horizontal="left" vertical="center" indent="4"/>
      <protection locked="0"/>
    </xf>
    <xf numFmtId="0" fontId="16" fillId="0" borderId="51" xfId="2" applyFont="1" applyFill="1" applyBorder="1" applyAlignment="1" applyProtection="1">
      <alignment vertical="center"/>
      <protection locked="0"/>
    </xf>
    <xf numFmtId="0" fontId="20" fillId="0" borderId="44" xfId="2" applyFont="1" applyFill="1" applyBorder="1" applyAlignment="1">
      <alignment horizontal="left" vertical="center"/>
    </xf>
    <xf numFmtId="0" fontId="57" fillId="0" borderId="44" xfId="2" applyFont="1" applyFill="1" applyBorder="1" applyAlignment="1">
      <alignment vertical="center"/>
    </xf>
    <xf numFmtId="0" fontId="58" fillId="0" borderId="0" xfId="2" applyFont="1" applyFill="1" applyBorder="1" applyAlignment="1">
      <alignment vertical="center"/>
    </xf>
    <xf numFmtId="0" fontId="59" fillId="0" borderId="0" xfId="2" applyFont="1" applyFill="1" applyBorder="1" applyAlignment="1">
      <alignment vertical="center"/>
    </xf>
    <xf numFmtId="0" fontId="6" fillId="3" borderId="0" xfId="2" applyFont="1" applyFill="1" applyBorder="1" applyAlignment="1">
      <alignment horizontal="right" vertical="center"/>
    </xf>
    <xf numFmtId="0" fontId="7" fillId="6" borderId="0" xfId="2" applyFont="1" applyFill="1" applyBorder="1" applyAlignment="1">
      <alignment horizontal="left" vertical="center"/>
    </xf>
    <xf numFmtId="0" fontId="6" fillId="6" borderId="0" xfId="2" applyFont="1" applyFill="1" applyBorder="1" applyAlignment="1">
      <alignment horizontal="left" vertical="center"/>
    </xf>
    <xf numFmtId="0" fontId="6" fillId="6" borderId="0" xfId="2" applyFont="1" applyFill="1" applyBorder="1" applyAlignment="1">
      <alignment vertical="center"/>
    </xf>
    <xf numFmtId="0" fontId="29" fillId="6" borderId="0" xfId="2" applyFont="1" applyFill="1" applyBorder="1" applyAlignment="1">
      <alignment vertical="center"/>
    </xf>
    <xf numFmtId="0" fontId="10" fillId="6" borderId="0" xfId="2" applyFont="1" applyFill="1" applyBorder="1" applyAlignment="1">
      <alignment vertical="center"/>
    </xf>
    <xf numFmtId="0" fontId="62" fillId="0" borderId="0" xfId="6" applyFont="1"/>
    <xf numFmtId="0" fontId="6" fillId="10" borderId="0" xfId="2" applyFont="1" applyFill="1" applyBorder="1" applyAlignment="1">
      <alignment horizontal="left" vertical="center"/>
    </xf>
    <xf numFmtId="0" fontId="10" fillId="10" borderId="0" xfId="2" applyFont="1" applyFill="1" applyBorder="1" applyAlignment="1">
      <alignment vertical="center"/>
    </xf>
    <xf numFmtId="0" fontId="22" fillId="10" borderId="0" xfId="4" applyFont="1" applyFill="1" applyBorder="1" applyAlignment="1"/>
    <xf numFmtId="0" fontId="50" fillId="2" borderId="45" xfId="2" applyFont="1" applyFill="1" applyBorder="1" applyAlignment="1">
      <alignment horizontal="left" vertical="center" wrapText="1"/>
    </xf>
    <xf numFmtId="0" fontId="49" fillId="10" borderId="0" xfId="2" applyFont="1" applyFill="1" applyBorder="1" applyAlignment="1">
      <alignment horizontal="left" vertical="center"/>
    </xf>
    <xf numFmtId="0" fontId="22" fillId="6" borderId="0" xfId="3" applyFont="1" applyFill="1" applyBorder="1" applyAlignment="1"/>
    <xf numFmtId="0" fontId="22" fillId="0" borderId="0" xfId="3" applyFont="1" applyFill="1" applyBorder="1" applyAlignment="1"/>
    <xf numFmtId="0" fontId="20" fillId="6" borderId="58" xfId="2" applyFont="1" applyFill="1" applyBorder="1" applyAlignment="1">
      <alignment vertical="center" wrapText="1"/>
    </xf>
    <xf numFmtId="0" fontId="15" fillId="0" borderId="0" xfId="2" applyFont="1" applyFill="1" applyBorder="1" applyAlignment="1">
      <alignment vertical="center" wrapText="1"/>
    </xf>
    <xf numFmtId="0" fontId="20" fillId="6" borderId="24" xfId="2" applyFont="1" applyFill="1" applyBorder="1" applyAlignment="1">
      <alignment vertical="center" wrapText="1"/>
    </xf>
    <xf numFmtId="0" fontId="15" fillId="6" borderId="25" xfId="2" applyFont="1" applyFill="1" applyBorder="1" applyAlignment="1">
      <alignment vertical="center" wrapText="1"/>
    </xf>
    <xf numFmtId="0" fontId="15" fillId="6" borderId="59" xfId="2" applyFont="1" applyFill="1" applyBorder="1" applyAlignment="1">
      <alignment vertical="center" wrapText="1"/>
    </xf>
    <xf numFmtId="0" fontId="15" fillId="6" borderId="60" xfId="2" applyFont="1" applyFill="1" applyBorder="1" applyAlignment="1">
      <alignment vertical="center" wrapText="1"/>
    </xf>
    <xf numFmtId="0" fontId="15" fillId="6" borderId="0" xfId="2" applyFont="1" applyFill="1" applyBorder="1" applyAlignment="1">
      <alignment vertical="center" wrapText="1"/>
    </xf>
    <xf numFmtId="0" fontId="17" fillId="6" borderId="60" xfId="2" applyFont="1" applyFill="1" applyBorder="1" applyAlignment="1">
      <alignment vertical="center" wrapText="1"/>
    </xf>
    <xf numFmtId="0" fontId="17" fillId="6" borderId="61" xfId="2" applyFont="1" applyFill="1" applyBorder="1" applyAlignment="1">
      <alignment vertical="center" wrapText="1"/>
    </xf>
    <xf numFmtId="0" fontId="17" fillId="6" borderId="27" xfId="2" applyFont="1" applyFill="1" applyBorder="1" applyAlignment="1">
      <alignment vertical="center" wrapText="1"/>
    </xf>
    <xf numFmtId="0" fontId="15" fillId="6" borderId="28" xfId="2" applyFont="1" applyFill="1" applyBorder="1" applyAlignment="1">
      <alignment vertical="center" wrapText="1"/>
    </xf>
    <xf numFmtId="0" fontId="15" fillId="0" borderId="37" xfId="2" applyFont="1" applyFill="1" applyBorder="1" applyAlignment="1">
      <alignment horizontal="left" vertical="center"/>
    </xf>
    <xf numFmtId="0" fontId="7" fillId="0" borderId="37" xfId="2" applyFont="1" applyFill="1" applyBorder="1" applyAlignment="1">
      <alignment vertical="center"/>
    </xf>
    <xf numFmtId="0" fontId="43" fillId="0" borderId="0" xfId="6" applyFont="1"/>
    <xf numFmtId="0" fontId="6" fillId="0" borderId="0" xfId="6" applyFont="1" applyAlignment="1">
      <alignment wrapText="1"/>
    </xf>
    <xf numFmtId="0" fontId="64" fillId="0" borderId="0" xfId="2" applyFont="1" applyFill="1" applyAlignment="1">
      <alignment horizontal="left" vertical="center"/>
    </xf>
    <xf numFmtId="0" fontId="10" fillId="0" borderId="8" xfId="2" applyFont="1" applyFill="1" applyBorder="1" applyAlignment="1">
      <alignment horizontal="left" vertical="center"/>
    </xf>
    <xf numFmtId="0" fontId="6" fillId="0" borderId="8" xfId="0" applyFont="1" applyBorder="1" applyAlignment="1">
      <alignment horizontal="left" vertical="center"/>
    </xf>
    <xf numFmtId="0" fontId="6" fillId="0" borderId="8" xfId="0" applyFont="1" applyBorder="1" applyAlignment="1">
      <alignment horizontal="left" vertical="center" wrapText="1"/>
    </xf>
    <xf numFmtId="0" fontId="15" fillId="0" borderId="8" xfId="0" applyFont="1" applyBorder="1" applyAlignment="1">
      <alignment horizontal="left" vertical="center"/>
    </xf>
    <xf numFmtId="0" fontId="6" fillId="0" borderId="0" xfId="2" applyFont="1" applyFill="1" applyAlignment="1">
      <alignment horizontal="left" vertical="center"/>
    </xf>
    <xf numFmtId="0" fontId="65" fillId="0" borderId="0" xfId="0" applyFont="1"/>
    <xf numFmtId="0" fontId="47" fillId="0" borderId="0" xfId="0" applyFont="1"/>
    <xf numFmtId="0" fontId="47" fillId="0" borderId="9" xfId="0" applyFont="1" applyBorder="1"/>
    <xf numFmtId="0" fontId="47" fillId="0" borderId="10" xfId="0" applyFont="1" applyBorder="1"/>
    <xf numFmtId="0" fontId="47" fillId="0" borderId="8" xfId="0" applyFont="1" applyBorder="1"/>
    <xf numFmtId="0" fontId="42" fillId="0" borderId="9" xfId="0" applyFont="1" applyBorder="1"/>
    <xf numFmtId="0" fontId="42" fillId="0" borderId="0" xfId="0" applyFont="1"/>
    <xf numFmtId="0" fontId="47" fillId="0" borderId="7" xfId="0" applyFont="1" applyBorder="1"/>
    <xf numFmtId="0" fontId="42" fillId="0" borderId="7" xfId="0" applyFont="1" applyFill="1" applyBorder="1" applyAlignment="1">
      <alignment horizontal="left" vertical="center" wrapText="1"/>
    </xf>
    <xf numFmtId="0" fontId="42" fillId="0" borderId="7" xfId="0" applyFont="1" applyBorder="1"/>
    <xf numFmtId="0" fontId="47" fillId="0" borderId="15" xfId="0" applyFont="1" applyBorder="1"/>
    <xf numFmtId="0" fontId="47" fillId="0" borderId="10" xfId="0" applyFont="1" applyBorder="1" applyAlignment="1">
      <alignment wrapText="1"/>
    </xf>
    <xf numFmtId="169" fontId="47" fillId="0" borderId="10" xfId="0" applyNumberFormat="1" applyFont="1" applyBorder="1"/>
    <xf numFmtId="0" fontId="47" fillId="0" borderId="9" xfId="0" applyFont="1" applyFill="1" applyBorder="1"/>
    <xf numFmtId="0" fontId="47" fillId="0" borderId="10" xfId="0" applyFont="1" applyFill="1" applyBorder="1"/>
    <xf numFmtId="0" fontId="47" fillId="0" borderId="6" xfId="0" applyFont="1" applyBorder="1" applyAlignment="1">
      <alignment vertical="center"/>
    </xf>
    <xf numFmtId="0" fontId="47" fillId="0" borderId="8" xfId="0" applyFont="1" applyBorder="1" applyAlignment="1">
      <alignment vertical="center" wrapText="1"/>
    </xf>
    <xf numFmtId="0" fontId="47" fillId="0" borderId="10" xfId="0" applyFont="1" applyBorder="1" applyAlignment="1">
      <alignment vertical="center"/>
    </xf>
    <xf numFmtId="0" fontId="47" fillId="0" borderId="0" xfId="0" applyFont="1" applyAlignment="1"/>
    <xf numFmtId="0" fontId="47" fillId="0" borderId="10" xfId="0" applyFont="1" applyBorder="1" applyAlignment="1"/>
    <xf numFmtId="0" fontId="47" fillId="0" borderId="0" xfId="0" applyFont="1" applyAlignment="1">
      <alignment horizontal="left"/>
    </xf>
    <xf numFmtId="0" fontId="47" fillId="0" borderId="0" xfId="0" applyFont="1" applyBorder="1"/>
    <xf numFmtId="0" fontId="47" fillId="0" borderId="10" xfId="0" applyFont="1" applyBorder="1" applyAlignment="1">
      <alignment horizontal="left"/>
    </xf>
    <xf numFmtId="0" fontId="66" fillId="0" borderId="0" xfId="0" applyFont="1"/>
    <xf numFmtId="0" fontId="47" fillId="0" borderId="7" xfId="0" applyFont="1" applyFill="1" applyBorder="1"/>
    <xf numFmtId="0" fontId="47" fillId="0" borderId="8" xfId="0" applyFont="1" applyFill="1" applyBorder="1"/>
    <xf numFmtId="0" fontId="47" fillId="0" borderId="8" xfId="0" applyFont="1" applyBorder="1" applyAlignment="1">
      <alignment vertical="center"/>
    </xf>
    <xf numFmtId="0" fontId="42" fillId="0" borderId="7" xfId="0" applyFont="1" applyFill="1" applyBorder="1" applyAlignment="1">
      <alignment vertical="center"/>
    </xf>
    <xf numFmtId="0" fontId="47" fillId="0" borderId="8" xfId="0" applyFont="1" applyFill="1" applyBorder="1" applyAlignment="1">
      <alignment vertical="center"/>
    </xf>
    <xf numFmtId="0" fontId="42" fillId="0" borderId="7" xfId="0" applyFont="1" applyBorder="1" applyAlignment="1">
      <alignment vertical="center"/>
    </xf>
    <xf numFmtId="0" fontId="69" fillId="6" borderId="0" xfId="2" applyFont="1" applyFill="1" applyBorder="1" applyAlignment="1">
      <alignment vertical="center"/>
    </xf>
    <xf numFmtId="0" fontId="58" fillId="6" borderId="0" xfId="2" applyFont="1" applyFill="1" applyBorder="1" applyAlignment="1">
      <alignment vertical="center"/>
    </xf>
    <xf numFmtId="0" fontId="47" fillId="6" borderId="0" xfId="2" applyFont="1" applyFill="1" applyBorder="1" applyAlignment="1">
      <alignment horizontal="left" vertical="center"/>
    </xf>
    <xf numFmtId="0" fontId="58" fillId="6" borderId="0" xfId="2" applyFont="1" applyFill="1" applyBorder="1" applyAlignment="1">
      <alignment horizontal="left" vertical="center"/>
    </xf>
    <xf numFmtId="0" fontId="59" fillId="6" borderId="0" xfId="2" applyFont="1" applyFill="1" applyBorder="1" applyAlignment="1">
      <alignment horizontal="left" vertical="center"/>
    </xf>
    <xf numFmtId="0" fontId="70" fillId="6" borderId="0" xfId="2" applyFont="1" applyFill="1" applyBorder="1" applyAlignment="1">
      <alignment horizontal="left" vertical="center"/>
    </xf>
    <xf numFmtId="0" fontId="68" fillId="6" borderId="0" xfId="2" applyFont="1" applyFill="1" applyBorder="1" applyAlignment="1">
      <alignment vertical="center"/>
    </xf>
    <xf numFmtId="0" fontId="58" fillId="6" borderId="0" xfId="2" applyFont="1" applyFill="1" applyBorder="1" applyAlignment="1">
      <alignment vertical="center" wrapText="1"/>
    </xf>
    <xf numFmtId="0" fontId="70" fillId="6" borderId="0" xfId="2" applyFont="1" applyFill="1" applyBorder="1" applyAlignment="1">
      <alignment vertical="center"/>
    </xf>
    <xf numFmtId="0" fontId="59" fillId="6" borderId="0" xfId="2" applyFont="1" applyFill="1" applyBorder="1" applyAlignment="1">
      <alignment vertical="center"/>
    </xf>
    <xf numFmtId="0" fontId="6" fillId="0" borderId="0" xfId="2" applyFont="1" applyAlignment="1">
      <alignment horizontal="left" vertical="center"/>
    </xf>
    <xf numFmtId="0" fontId="71" fillId="0" borderId="0" xfId="2" applyFont="1" applyFill="1" applyAlignment="1">
      <alignment horizontal="left" vertical="center"/>
    </xf>
    <xf numFmtId="0" fontId="6" fillId="12" borderId="0" xfId="2" applyFont="1" applyFill="1" applyAlignment="1">
      <alignment horizontal="left" vertical="center"/>
    </xf>
    <xf numFmtId="0" fontId="6" fillId="0" borderId="0" xfId="2" applyFont="1" applyFill="1" applyAlignment="1">
      <alignment horizontal="left" vertical="center"/>
    </xf>
    <xf numFmtId="0" fontId="15" fillId="6" borderId="61" xfId="2" applyFont="1" applyFill="1" applyBorder="1" applyAlignment="1">
      <alignment vertical="center" wrapText="1"/>
    </xf>
    <xf numFmtId="0" fontId="53" fillId="0" borderId="8" xfId="0" applyFont="1" applyBorder="1" applyAlignment="1">
      <alignment vertical="center" wrapText="1"/>
    </xf>
    <xf numFmtId="0" fontId="10" fillId="0" borderId="8" xfId="2" applyFont="1" applyFill="1" applyBorder="1" applyAlignment="1">
      <alignment vertical="center" wrapText="1"/>
    </xf>
    <xf numFmtId="0" fontId="7" fillId="0" borderId="10" xfId="2" applyFont="1" applyFill="1" applyBorder="1" applyAlignment="1">
      <alignment vertical="center" wrapText="1"/>
    </xf>
    <xf numFmtId="0" fontId="47" fillId="0" borderId="28" xfId="0" applyFont="1" applyBorder="1"/>
    <xf numFmtId="0" fontId="7" fillId="3" borderId="10" xfId="2" applyFont="1" applyFill="1" applyBorder="1" applyAlignment="1">
      <alignment horizontal="center" vertical="center" wrapText="1"/>
    </xf>
    <xf numFmtId="0" fontId="6" fillId="0" borderId="10" xfId="2" applyFont="1" applyFill="1" applyBorder="1" applyAlignment="1">
      <alignment vertical="center"/>
    </xf>
    <xf numFmtId="0" fontId="16" fillId="0" borderId="0" xfId="2" applyFont="1" applyFill="1" applyBorder="1" applyAlignment="1">
      <alignment horizontal="left" vertical="center" wrapText="1"/>
    </xf>
    <xf numFmtId="0" fontId="58" fillId="6" borderId="0" xfId="2" applyFont="1" applyFill="1" applyBorder="1" applyAlignment="1">
      <alignment horizontal="left" vertical="center" wrapText="1" indent="2"/>
    </xf>
    <xf numFmtId="0" fontId="16" fillId="0" borderId="0" xfId="2" applyFont="1" applyFill="1" applyBorder="1" applyAlignment="1">
      <alignment horizontal="left" vertical="center"/>
    </xf>
    <xf numFmtId="0" fontId="10" fillId="6" borderId="0" xfId="2" applyFont="1" applyFill="1" applyBorder="1" applyAlignment="1">
      <alignment horizontal="left" vertical="center"/>
    </xf>
    <xf numFmtId="0" fontId="16" fillId="0" borderId="37" xfId="2" applyFont="1" applyFill="1" applyBorder="1" applyAlignment="1">
      <alignment horizontal="left" vertical="center"/>
    </xf>
    <xf numFmtId="0" fontId="14" fillId="0" borderId="7" xfId="2" applyFont="1" applyFill="1" applyBorder="1" applyAlignment="1">
      <alignment horizontal="left" vertical="center" wrapText="1"/>
    </xf>
    <xf numFmtId="0" fontId="6" fillId="0" borderId="0" xfId="2" applyFont="1" applyFill="1" applyAlignment="1">
      <alignment horizontal="left" vertical="center"/>
    </xf>
    <xf numFmtId="0" fontId="23" fillId="6" borderId="0" xfId="4" applyFont="1" applyFill="1" applyBorder="1" applyAlignment="1">
      <alignment horizontal="center" vertical="center"/>
    </xf>
    <xf numFmtId="0" fontId="24" fillId="6" borderId="0" xfId="2" applyFont="1" applyFill="1" applyBorder="1" applyAlignment="1">
      <alignment vertical="center"/>
    </xf>
    <xf numFmtId="0" fontId="15" fillId="0" borderId="0" xfId="2" applyFont="1" applyFill="1" applyBorder="1" applyAlignment="1">
      <alignment horizontal="left" vertical="center"/>
    </xf>
    <xf numFmtId="0" fontId="10" fillId="0" borderId="0" xfId="2" applyFont="1" applyFill="1" applyBorder="1" applyAlignment="1">
      <alignment vertical="center"/>
    </xf>
    <xf numFmtId="0" fontId="37" fillId="6" borderId="0" xfId="4" applyFont="1" applyFill="1" applyAlignment="1"/>
    <xf numFmtId="0" fontId="38" fillId="6" borderId="0" xfId="6" applyFont="1" applyFill="1" applyBorder="1" applyAlignment="1">
      <alignment vertical="center"/>
    </xf>
    <xf numFmtId="0" fontId="39" fillId="3" borderId="0" xfId="4" applyFont="1" applyFill="1" applyBorder="1" applyAlignment="1">
      <alignment horizontal="left" vertical="center" wrapText="1"/>
    </xf>
    <xf numFmtId="0" fontId="15" fillId="6" borderId="0" xfId="2" applyFont="1" applyFill="1" applyBorder="1" applyAlignment="1">
      <alignment horizontal="left" vertical="center" indent="1"/>
    </xf>
    <xf numFmtId="0" fontId="46" fillId="6" borderId="0" xfId="6" applyFont="1" applyFill="1" applyAlignment="1">
      <alignment vertical="center" wrapText="1"/>
    </xf>
    <xf numFmtId="0" fontId="15" fillId="6" borderId="0" xfId="6" applyFont="1" applyFill="1" applyAlignment="1">
      <alignment horizontal="left" vertical="center" wrapText="1" indent="2"/>
    </xf>
    <xf numFmtId="0" fontId="43" fillId="0" borderId="0" xfId="6" applyFont="1" applyAlignment="1"/>
    <xf numFmtId="0" fontId="44" fillId="6" borderId="0" xfId="6" applyFont="1" applyFill="1" applyBorder="1" applyAlignment="1">
      <alignment vertical="center"/>
    </xf>
    <xf numFmtId="0" fontId="42" fillId="0" borderId="16" xfId="0" applyFont="1" applyBorder="1" applyAlignment="1">
      <alignment horizontal="left" vertical="center" wrapText="1"/>
    </xf>
    <xf numFmtId="167" fontId="7" fillId="3" borderId="0" xfId="2" applyNumberFormat="1" applyFont="1" applyFill="1" applyBorder="1" applyAlignment="1">
      <alignment horizontal="left" vertical="center"/>
    </xf>
    <xf numFmtId="0" fontId="2" fillId="3" borderId="28" xfId="1" applyFill="1" applyBorder="1" applyAlignment="1">
      <alignment vertical="center"/>
    </xf>
    <xf numFmtId="0" fontId="2" fillId="2" borderId="47" xfId="1" applyFill="1" applyBorder="1" applyAlignment="1">
      <alignment horizontal="left" vertical="center"/>
    </xf>
    <xf numFmtId="0" fontId="2" fillId="2" borderId="0" xfId="1" applyFill="1" applyBorder="1" applyAlignment="1">
      <alignment horizontal="left" vertical="center"/>
    </xf>
    <xf numFmtId="0" fontId="2" fillId="3" borderId="31" xfId="1" applyFill="1" applyBorder="1" applyAlignment="1">
      <alignment vertical="center" wrapText="1"/>
    </xf>
    <xf numFmtId="0" fontId="2" fillId="3" borderId="8" xfId="1" applyFill="1" applyBorder="1" applyAlignment="1">
      <alignment horizontal="center" vertical="center" wrapText="1"/>
    </xf>
    <xf numFmtId="0" fontId="6" fillId="0" borderId="0" xfId="2" applyFont="1" applyFill="1" applyAlignment="1">
      <alignment horizontal="left" vertical="center"/>
    </xf>
    <xf numFmtId="0" fontId="7" fillId="4" borderId="8" xfId="2" applyFont="1" applyFill="1" applyBorder="1" applyAlignment="1">
      <alignment horizontal="left" vertical="center" wrapText="1"/>
    </xf>
    <xf numFmtId="0" fontId="6" fillId="2" borderId="8" xfId="2" applyFont="1" applyFill="1" applyBorder="1" applyAlignment="1">
      <alignment horizontal="left" vertical="center" wrapText="1"/>
    </xf>
    <xf numFmtId="0" fontId="15" fillId="0" borderId="0" xfId="2" applyFont="1" applyFill="1" applyBorder="1" applyAlignment="1">
      <alignment horizontal="left" vertical="center"/>
    </xf>
    <xf numFmtId="0" fontId="6" fillId="0" borderId="0" xfId="2" applyFont="1" applyFill="1" applyAlignment="1">
      <alignment horizontal="left" vertical="center"/>
    </xf>
    <xf numFmtId="0" fontId="6" fillId="0" borderId="3" xfId="2" applyFont="1" applyFill="1" applyBorder="1" applyAlignment="1">
      <alignment vertical="center" wrapText="1"/>
    </xf>
    <xf numFmtId="0" fontId="2" fillId="3" borderId="8" xfId="1" applyFill="1" applyBorder="1" applyAlignment="1">
      <alignment horizontal="center" vertical="center"/>
    </xf>
    <xf numFmtId="0" fontId="2" fillId="0" borderId="0" xfId="1"/>
    <xf numFmtId="164" fontId="7" fillId="3" borderId="8" xfId="8" applyFont="1" applyFill="1" applyBorder="1" applyAlignment="1">
      <alignment horizontal="right" vertical="center" wrapText="1" indent="14"/>
    </xf>
    <xf numFmtId="0" fontId="7" fillId="3" borderId="8" xfId="2" applyFont="1" applyFill="1" applyBorder="1" applyAlignment="1">
      <alignment horizontal="left" vertical="center" wrapText="1" indent="1"/>
    </xf>
    <xf numFmtId="3" fontId="7" fillId="3" borderId="8" xfId="2" applyNumberFormat="1" applyFont="1" applyFill="1" applyBorder="1" applyAlignment="1">
      <alignment horizontal="left" vertical="center" wrapText="1" indent="5"/>
    </xf>
    <xf numFmtId="3" fontId="7" fillId="3" borderId="8" xfId="2" applyNumberFormat="1" applyFont="1" applyFill="1" applyBorder="1" applyAlignment="1">
      <alignment horizontal="left" vertical="center" wrapText="1" indent="6"/>
    </xf>
    <xf numFmtId="0" fontId="7" fillId="0" borderId="15" xfId="2" applyFont="1" applyFill="1" applyBorder="1" applyAlignment="1">
      <alignment horizontal="left" vertical="center" wrapText="1" indent="3"/>
    </xf>
    <xf numFmtId="3" fontId="7" fillId="3" borderId="15" xfId="2" applyNumberFormat="1" applyFont="1" applyFill="1" applyBorder="1" applyAlignment="1">
      <alignment horizontal="left" vertical="center" wrapText="1" indent="6"/>
    </xf>
    <xf numFmtId="3" fontId="7" fillId="3" borderId="10" xfId="2" applyNumberFormat="1" applyFont="1" applyFill="1" applyBorder="1" applyAlignment="1">
      <alignment horizontal="left" vertical="center" wrapText="1" indent="5"/>
    </xf>
    <xf numFmtId="0" fontId="47" fillId="0" borderId="0" xfId="0" applyFont="1" applyAlignment="1">
      <alignment vertical="center"/>
    </xf>
    <xf numFmtId="0" fontId="74" fillId="0" borderId="0" xfId="2" applyFont="1" applyFill="1" applyBorder="1" applyAlignment="1">
      <alignment horizontal="left" vertical="center"/>
    </xf>
    <xf numFmtId="0" fontId="15" fillId="0" borderId="12" xfId="2" applyFont="1" applyFill="1" applyBorder="1" applyAlignment="1">
      <alignment horizontal="left" vertical="center" wrapText="1"/>
    </xf>
    <xf numFmtId="3" fontId="7" fillId="3" borderId="8" xfId="2" applyNumberFormat="1" applyFont="1" applyFill="1" applyBorder="1" applyAlignment="1">
      <alignment horizontal="left" vertical="center" wrapText="1" indent="8"/>
    </xf>
    <xf numFmtId="0" fontId="7" fillId="3" borderId="10" xfId="2" applyFont="1" applyFill="1" applyBorder="1" applyAlignment="1">
      <alignment horizontal="left" vertical="center" wrapText="1" indent="10"/>
    </xf>
    <xf numFmtId="0" fontId="74" fillId="0" borderId="8" xfId="2" applyFont="1" applyFill="1" applyBorder="1" applyAlignment="1">
      <alignment horizontal="left" vertical="center"/>
    </xf>
    <xf numFmtId="0" fontId="15" fillId="0" borderId="8" xfId="2" applyFont="1" applyFill="1" applyBorder="1" applyAlignment="1">
      <alignment horizontal="left" vertical="center" wrapText="1"/>
    </xf>
    <xf numFmtId="0" fontId="15" fillId="0" borderId="8" xfId="2" applyFont="1" applyFill="1" applyBorder="1" applyAlignment="1">
      <alignment horizontal="center" vertical="center" wrapText="1"/>
    </xf>
    <xf numFmtId="16" fontId="15" fillId="0" borderId="8" xfId="2" applyNumberFormat="1" applyFont="1" applyFill="1" applyBorder="1" applyAlignment="1">
      <alignment horizontal="left" vertical="center" wrapText="1"/>
    </xf>
    <xf numFmtId="0" fontId="64" fillId="0" borderId="0" xfId="6" applyFont="1"/>
    <xf numFmtId="0" fontId="2" fillId="3" borderId="8" xfId="1" applyFill="1" applyBorder="1" applyAlignment="1">
      <alignment vertical="center" wrapText="1"/>
    </xf>
    <xf numFmtId="0" fontId="10" fillId="3" borderId="8" xfId="2" applyFont="1" applyFill="1" applyBorder="1" applyAlignment="1">
      <alignment vertical="center" wrapText="1"/>
    </xf>
    <xf numFmtId="164" fontId="7" fillId="3" borderId="8" xfId="8" applyFont="1" applyFill="1" applyBorder="1" applyAlignment="1">
      <alignment vertical="center" wrapText="1"/>
    </xf>
    <xf numFmtId="0" fontId="2" fillId="3" borderId="10" xfId="1" applyFill="1" applyBorder="1" applyAlignment="1">
      <alignment vertical="center" wrapText="1"/>
    </xf>
    <xf numFmtId="0" fontId="16" fillId="0" borderId="0" xfId="2" applyFont="1" applyFill="1" applyBorder="1" applyAlignment="1">
      <alignment horizontal="left" vertical="center" wrapText="1"/>
    </xf>
    <xf numFmtId="0" fontId="58" fillId="6" borderId="0" xfId="2" applyFont="1" applyFill="1" applyBorder="1" applyAlignment="1">
      <alignment horizontal="left" vertical="center" wrapText="1" indent="2"/>
    </xf>
    <xf numFmtId="0" fontId="47" fillId="6" borderId="0" xfId="0" applyFont="1" applyFill="1" applyAlignment="1">
      <alignment wrapText="1"/>
    </xf>
    <xf numFmtId="0" fontId="47" fillId="6" borderId="0" xfId="0" applyFont="1" applyFill="1" applyAlignment="1"/>
    <xf numFmtId="0" fontId="17" fillId="6" borderId="59" xfId="2" applyFont="1" applyFill="1" applyBorder="1" applyAlignment="1">
      <alignment horizontal="left" vertical="center" wrapText="1"/>
    </xf>
    <xf numFmtId="0" fontId="61" fillId="0" borderId="0" xfId="6" applyFont="1" applyFill="1" applyBorder="1" applyAlignment="1">
      <alignment vertical="center"/>
    </xf>
    <xf numFmtId="0" fontId="16" fillId="0" borderId="0" xfId="2" applyFont="1" applyFill="1" applyBorder="1" applyAlignment="1">
      <alignment horizontal="left" vertical="center"/>
    </xf>
    <xf numFmtId="0" fontId="60" fillId="0" borderId="0" xfId="4" applyFont="1" applyFill="1" applyBorder="1" applyAlignment="1">
      <alignment horizontal="center" vertical="center"/>
    </xf>
    <xf numFmtId="0" fontId="10" fillId="6" borderId="0" xfId="2" applyFont="1" applyFill="1" applyBorder="1" applyAlignment="1">
      <alignment horizontal="left" vertical="center"/>
    </xf>
    <xf numFmtId="0" fontId="19" fillId="6" borderId="0" xfId="2" applyFont="1" applyFill="1" applyAlignment="1">
      <alignment horizontal="left" vertical="center"/>
    </xf>
    <xf numFmtId="0" fontId="8" fillId="6" borderId="0" xfId="2" applyFont="1" applyFill="1" applyBorder="1" applyAlignment="1">
      <alignment horizontal="left" vertical="center" wrapText="1" indent="3"/>
    </xf>
    <xf numFmtId="0" fontId="15" fillId="6" borderId="0" xfId="2" applyFont="1" applyFill="1" applyBorder="1" applyAlignment="1">
      <alignment horizontal="left" vertical="center" wrapText="1" indent="3"/>
    </xf>
    <xf numFmtId="0" fontId="36" fillId="6" borderId="0" xfId="4" applyFont="1" applyFill="1" applyAlignment="1"/>
    <xf numFmtId="0" fontId="10" fillId="0" borderId="53" xfId="2" applyFont="1" applyFill="1" applyBorder="1" applyAlignment="1">
      <alignment vertical="center"/>
    </xf>
    <xf numFmtId="0" fontId="23" fillId="6" borderId="54" xfId="4" applyFont="1" applyFill="1" applyBorder="1" applyAlignment="1">
      <alignment horizontal="center" vertical="center"/>
    </xf>
    <xf numFmtId="0" fontId="23" fillId="6" borderId="55" xfId="4" applyFont="1" applyFill="1" applyBorder="1" applyAlignment="1">
      <alignment horizontal="center" vertical="center"/>
    </xf>
    <xf numFmtId="0" fontId="23" fillId="6" borderId="56" xfId="4" applyFont="1" applyFill="1" applyBorder="1" applyAlignment="1">
      <alignment horizontal="center" vertical="center"/>
    </xf>
    <xf numFmtId="0" fontId="10" fillId="0" borderId="57" xfId="2" applyFont="1" applyFill="1" applyBorder="1" applyAlignment="1">
      <alignment vertical="center"/>
    </xf>
    <xf numFmtId="0" fontId="16" fillId="0" borderId="37" xfId="2" applyFont="1" applyFill="1" applyBorder="1" applyAlignment="1">
      <alignment horizontal="left" vertical="center"/>
    </xf>
    <xf numFmtId="0" fontId="14" fillId="0" borderId="7" xfId="2" applyFont="1" applyFill="1" applyBorder="1" applyAlignment="1">
      <alignment horizontal="left" vertical="center" wrapText="1"/>
    </xf>
    <xf numFmtId="0" fontId="42" fillId="0" borderId="7" xfId="0" applyFont="1" applyBorder="1" applyAlignment="1">
      <alignment wrapText="1"/>
    </xf>
    <xf numFmtId="0" fontId="6" fillId="2" borderId="15" xfId="2" applyFont="1" applyFill="1" applyBorder="1" applyAlignment="1">
      <alignment horizontal="left" vertical="top" wrapText="1"/>
    </xf>
    <xf numFmtId="0" fontId="47" fillId="0" borderId="17" xfId="0" applyFont="1" applyBorder="1" applyAlignment="1">
      <alignment horizontal="left" vertical="top" wrapText="1"/>
    </xf>
    <xf numFmtId="0" fontId="47" fillId="0" borderId="18" xfId="0" applyFont="1" applyBorder="1" applyAlignment="1">
      <alignment horizontal="left" vertical="top" wrapText="1"/>
    </xf>
    <xf numFmtId="0" fontId="14" fillId="0" borderId="7" xfId="2" applyFont="1" applyFill="1" applyBorder="1" applyAlignment="1">
      <alignment vertical="center" wrapText="1"/>
    </xf>
    <xf numFmtId="0" fontId="42" fillId="0" borderId="7" xfId="0" applyFont="1" applyBorder="1" applyAlignment="1">
      <alignment vertical="center" wrapText="1"/>
    </xf>
    <xf numFmtId="0" fontId="6" fillId="2" borderId="15" xfId="2" applyFont="1" applyFill="1" applyBorder="1" applyAlignment="1">
      <alignment vertical="center"/>
    </xf>
    <xf numFmtId="0" fontId="47" fillId="0" borderId="17" xfId="0" applyFont="1" applyBorder="1" applyAlignment="1">
      <alignment vertical="center"/>
    </xf>
    <xf numFmtId="0" fontId="47" fillId="0" borderId="18" xfId="0" applyFont="1" applyBorder="1" applyAlignment="1">
      <alignment vertical="center"/>
    </xf>
    <xf numFmtId="0" fontId="47" fillId="0" borderId="7" xfId="0" applyFont="1" applyBorder="1" applyAlignment="1">
      <alignment horizontal="left" vertical="center" wrapText="1"/>
    </xf>
    <xf numFmtId="0" fontId="42" fillId="0" borderId="7" xfId="0" applyFont="1" applyBorder="1" applyAlignment="1">
      <alignment horizontal="left" vertical="center" wrapText="1"/>
    </xf>
    <xf numFmtId="0" fontId="6" fillId="2" borderId="62" xfId="2" applyFont="1" applyFill="1" applyBorder="1" applyAlignment="1">
      <alignment horizontal="center" vertical="center"/>
    </xf>
    <xf numFmtId="0" fontId="6" fillId="2" borderId="63" xfId="2" applyFont="1" applyFill="1" applyBorder="1" applyAlignment="1">
      <alignment horizontal="center" vertical="center"/>
    </xf>
    <xf numFmtId="0" fontId="6" fillId="2" borderId="64" xfId="2" applyFont="1" applyFill="1" applyBorder="1" applyAlignment="1">
      <alignment horizontal="center" vertical="center"/>
    </xf>
    <xf numFmtId="0" fontId="6" fillId="2" borderId="15" xfId="2" applyFont="1" applyFill="1" applyBorder="1" applyAlignment="1">
      <alignment vertical="top" wrapText="1"/>
    </xf>
    <xf numFmtId="0" fontId="47" fillId="0" borderId="17" xfId="0" applyFont="1" applyBorder="1" applyAlignment="1">
      <alignment vertical="top" wrapText="1"/>
    </xf>
    <xf numFmtId="0" fontId="47" fillId="0" borderId="18" xfId="0" applyFont="1" applyBorder="1" applyAlignment="1">
      <alignment vertical="top" wrapText="1"/>
    </xf>
    <xf numFmtId="0" fontId="6" fillId="2" borderId="19" xfId="2" applyFont="1" applyFill="1" applyBorder="1" applyAlignment="1">
      <alignment vertical="center"/>
    </xf>
    <xf numFmtId="0" fontId="47" fillId="0" borderId="20" xfId="0" applyFont="1" applyBorder="1" applyAlignment="1">
      <alignment vertical="center"/>
    </xf>
    <xf numFmtId="0" fontId="47" fillId="0" borderId="21" xfId="0" applyFont="1" applyBorder="1" applyAlignment="1">
      <alignment vertical="center"/>
    </xf>
    <xf numFmtId="0" fontId="6" fillId="2" borderId="22" xfId="2" applyFont="1" applyFill="1" applyBorder="1" applyAlignment="1">
      <alignment vertical="center"/>
    </xf>
    <xf numFmtId="0" fontId="6" fillId="2" borderId="22" xfId="2" applyFont="1" applyFill="1" applyBorder="1" applyAlignment="1">
      <alignment horizontal="left" vertical="center"/>
    </xf>
    <xf numFmtId="0" fontId="6" fillId="2" borderId="15" xfId="2" applyFont="1" applyFill="1" applyBorder="1" applyAlignment="1">
      <alignment horizontal="left" vertical="center"/>
    </xf>
    <xf numFmtId="0" fontId="47" fillId="0" borderId="17" xfId="0" applyFont="1" applyBorder="1" applyAlignment="1">
      <alignment horizontal="left" vertical="center"/>
    </xf>
    <xf numFmtId="0" fontId="47" fillId="0" borderId="18" xfId="0" applyFont="1" applyBorder="1" applyAlignment="1">
      <alignment horizontal="left" vertical="center"/>
    </xf>
    <xf numFmtId="0" fontId="6" fillId="0" borderId="0" xfId="2" applyFont="1" applyFill="1" applyAlignment="1">
      <alignment horizontal="left" vertical="center"/>
    </xf>
    <xf numFmtId="0" fontId="27" fillId="7" borderId="24" xfId="2" applyNumberFormat="1" applyFont="1" applyFill="1" applyBorder="1" applyAlignment="1">
      <alignment horizontal="left" vertical="center"/>
    </xf>
    <xf numFmtId="0" fontId="27" fillId="7" borderId="25" xfId="2" applyNumberFormat="1" applyFont="1" applyFill="1" applyBorder="1" applyAlignment="1">
      <alignment horizontal="left" vertical="center"/>
    </xf>
    <xf numFmtId="0" fontId="27" fillId="7" borderId="26" xfId="2" applyNumberFormat="1" applyFont="1" applyFill="1" applyBorder="1" applyAlignment="1">
      <alignment horizontal="left" vertical="center"/>
    </xf>
    <xf numFmtId="0" fontId="26" fillId="3" borderId="0" xfId="2" applyFont="1" applyFill="1" applyBorder="1" applyAlignment="1">
      <alignment vertical="center"/>
    </xf>
    <xf numFmtId="0" fontId="23" fillId="6" borderId="34" xfId="4" applyFont="1" applyFill="1" applyBorder="1" applyAlignment="1">
      <alignment horizontal="center" vertical="center"/>
    </xf>
    <xf numFmtId="0" fontId="23" fillId="6" borderId="35" xfId="4" applyFont="1" applyFill="1" applyBorder="1" applyAlignment="1">
      <alignment horizontal="center" vertical="center"/>
    </xf>
    <xf numFmtId="0" fontId="23" fillId="6" borderId="36" xfId="4" applyFont="1" applyFill="1" applyBorder="1" applyAlignment="1">
      <alignment horizontal="center" vertical="center"/>
    </xf>
    <xf numFmtId="0" fontId="23" fillId="6" borderId="0" xfId="4" applyFont="1" applyFill="1" applyBorder="1" applyAlignment="1">
      <alignment horizontal="center" vertical="center"/>
    </xf>
    <xf numFmtId="0" fontId="10" fillId="12" borderId="0" xfId="2" applyFont="1" applyFill="1" applyBorder="1" applyAlignment="1">
      <alignment horizontal="left" vertical="center"/>
    </xf>
    <xf numFmtId="0" fontId="6" fillId="6" borderId="0" xfId="0" applyFont="1" applyFill="1" applyAlignment="1"/>
    <xf numFmtId="0" fontId="24" fillId="6" borderId="0" xfId="2" applyFont="1" applyFill="1" applyBorder="1" applyAlignment="1">
      <alignment vertical="center"/>
    </xf>
    <xf numFmtId="0" fontId="25" fillId="6" borderId="0" xfId="2" applyFont="1" applyFill="1" applyBorder="1" applyAlignment="1">
      <alignment horizontal="left" vertical="center"/>
    </xf>
    <xf numFmtId="0" fontId="15" fillId="0" borderId="0" xfId="2" applyFont="1" applyFill="1" applyBorder="1" applyAlignment="1">
      <alignment horizontal="left" vertical="center"/>
    </xf>
    <xf numFmtId="0" fontId="7" fillId="0" borderId="31" xfId="2" applyFont="1" applyFill="1" applyBorder="1" applyAlignment="1" applyProtection="1">
      <alignment vertical="center"/>
      <protection locked="0"/>
    </xf>
    <xf numFmtId="0" fontId="10" fillId="0" borderId="0" xfId="2" applyFont="1" applyFill="1" applyBorder="1" applyAlignment="1">
      <alignment vertical="center"/>
    </xf>
    <xf numFmtId="0" fontId="10" fillId="0" borderId="43" xfId="2" applyFont="1" applyFill="1" applyBorder="1" applyAlignment="1">
      <alignment vertical="center"/>
    </xf>
    <xf numFmtId="0" fontId="37" fillId="0" borderId="0" xfId="4" applyFont="1" applyFill="1" applyBorder="1" applyAlignment="1">
      <alignment horizontal="left" vertical="center" wrapText="1"/>
    </xf>
    <xf numFmtId="0" fontId="8" fillId="6" borderId="0" xfId="6" applyFont="1" applyFill="1" applyAlignment="1">
      <alignment horizontal="left" vertical="center" wrapText="1"/>
    </xf>
    <xf numFmtId="0" fontId="8" fillId="6" borderId="0" xfId="6" applyFont="1" applyFill="1" applyAlignment="1">
      <alignment horizontal="left" vertical="top" wrapText="1" indent="3"/>
    </xf>
    <xf numFmtId="0" fontId="8" fillId="6" borderId="0" xfId="4" applyFont="1" applyFill="1" applyAlignment="1"/>
    <xf numFmtId="0" fontId="37" fillId="6" borderId="0" xfId="4" applyFont="1" applyFill="1" applyAlignment="1"/>
    <xf numFmtId="0" fontId="38" fillId="6" borderId="0" xfId="6" applyFont="1" applyFill="1" applyBorder="1" applyAlignment="1">
      <alignment vertical="center"/>
    </xf>
    <xf numFmtId="0" fontId="37" fillId="6" borderId="39" xfId="4" applyFont="1" applyFill="1" applyBorder="1" applyAlignment="1">
      <alignment horizontal="left" vertical="center" wrapText="1"/>
    </xf>
    <xf numFmtId="0" fontId="39" fillId="3" borderId="0" xfId="4" applyFont="1" applyFill="1" applyBorder="1" applyAlignment="1">
      <alignment horizontal="left" vertical="center" wrapText="1"/>
    </xf>
    <xf numFmtId="0" fontId="39" fillId="3" borderId="39" xfId="4" applyFont="1" applyFill="1" applyBorder="1" applyAlignment="1">
      <alignment horizontal="left" vertical="center" wrapText="1"/>
    </xf>
    <xf numFmtId="0" fontId="19" fillId="6" borderId="0" xfId="6" applyFont="1" applyFill="1" applyAlignment="1">
      <alignment vertical="center" wrapText="1"/>
    </xf>
    <xf numFmtId="0" fontId="15" fillId="6" borderId="0" xfId="6" applyFont="1" applyFill="1" applyAlignment="1">
      <alignment horizontal="left" vertical="center" wrapText="1"/>
    </xf>
    <xf numFmtId="0" fontId="22" fillId="6" borderId="0" xfId="4" applyFont="1" applyFill="1" applyAlignment="1"/>
    <xf numFmtId="0" fontId="8" fillId="6" borderId="0" xfId="6" applyFont="1" applyFill="1" applyAlignment="1">
      <alignment horizontal="left" vertical="center" wrapText="1" indent="3"/>
    </xf>
    <xf numFmtId="0" fontId="15" fillId="6" borderId="0" xfId="6" applyFont="1" applyFill="1" applyAlignment="1">
      <alignment horizontal="left" vertical="center" wrapText="1" indent="3"/>
    </xf>
    <xf numFmtId="0" fontId="8" fillId="6" borderId="0" xfId="2" applyFont="1" applyFill="1" applyAlignment="1">
      <alignment horizontal="left" vertical="center" wrapText="1" indent="3"/>
    </xf>
    <xf numFmtId="0" fontId="10" fillId="0" borderId="31" xfId="2" applyFont="1" applyFill="1" applyBorder="1" applyAlignment="1">
      <alignment vertical="center"/>
    </xf>
    <xf numFmtId="0" fontId="15" fillId="6" borderId="0" xfId="2" applyFont="1" applyFill="1" applyBorder="1" applyAlignment="1">
      <alignment horizontal="left" vertical="center" indent="1"/>
    </xf>
    <xf numFmtId="0" fontId="46" fillId="6" borderId="0" xfId="6" applyFont="1" applyFill="1" applyAlignment="1">
      <alignment vertical="center" wrapText="1"/>
    </xf>
    <xf numFmtId="0" fontId="15" fillId="6" borderId="0" xfId="6" applyFont="1" applyFill="1" applyAlignment="1">
      <alignment horizontal="left" vertical="center" wrapText="1" indent="2"/>
    </xf>
    <xf numFmtId="0" fontId="6" fillId="6" borderId="0" xfId="6" applyFont="1" applyFill="1" applyAlignment="1">
      <alignment horizontal="left" vertical="center" wrapText="1" indent="2"/>
    </xf>
    <xf numFmtId="0" fontId="43" fillId="0" borderId="0" xfId="6" applyFont="1" applyAlignment="1"/>
    <xf numFmtId="0" fontId="44" fillId="6" borderId="0" xfId="6" applyFont="1" applyFill="1" applyBorder="1" applyAlignment="1">
      <alignment vertical="center"/>
    </xf>
    <xf numFmtId="0" fontId="47" fillId="0" borderId="23" xfId="0" applyFont="1" applyBorder="1" applyAlignment="1">
      <alignment horizontal="left" vertical="center"/>
    </xf>
    <xf numFmtId="0" fontId="14" fillId="0" borderId="14" xfId="2" applyFont="1" applyFill="1" applyBorder="1" applyAlignment="1">
      <alignment horizontal="left" vertical="center" wrapText="1"/>
    </xf>
    <xf numFmtId="0" fontId="42" fillId="0" borderId="16" xfId="0" applyFont="1" applyBorder="1" applyAlignment="1">
      <alignment horizontal="left" vertical="center" wrapText="1"/>
    </xf>
    <xf numFmtId="0" fontId="42" fillId="0" borderId="13" xfId="0" applyFont="1" applyBorder="1" applyAlignment="1">
      <alignment horizontal="left" vertical="center" wrapText="1"/>
    </xf>
    <xf numFmtId="0" fontId="42" fillId="0" borderId="9" xfId="0" applyFont="1" applyBorder="1" applyAlignment="1">
      <alignment horizontal="left" vertical="center" wrapText="1"/>
    </xf>
  </cellXfs>
  <cellStyles count="9">
    <cellStyle name="Comma" xfId="8" builtinId="3"/>
    <cellStyle name="Comma 2" xfId="5"/>
    <cellStyle name="Explanatory Text 2" xfId="7"/>
    <cellStyle name="Hyperlink" xfId="1" builtinId="8"/>
    <cellStyle name="Hyperlink 2" xfId="3"/>
    <cellStyle name="Hyperlink 3" xfId="4"/>
    <cellStyle name="Normal" xfId="0" builtinId="0"/>
    <cellStyle name="Normal 2" xfId="2"/>
    <cellStyle name="Normal 3" xfId="6"/>
  </cellStyles>
  <dxfs count="65">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numFmt numFmtId="166" formatCode="_ * #,##0_ ;_ * \-#,##0_ ;_ * &quot;-&quot;??_ ;_ @_ "/>
    </dxf>
    <dxf>
      <font>
        <strike val="0"/>
        <outline val="0"/>
        <shadow val="0"/>
        <vertAlign val="baseline"/>
        <sz val="11"/>
        <name val="Franklin Gothic Book"/>
        <scheme val="none"/>
      </font>
    </dxf>
    <dxf>
      <font>
        <strike val="0"/>
        <outline val="0"/>
        <shadow val="0"/>
        <vertAlign val="baseline"/>
        <sz val="11"/>
        <name val="Franklin Gothic Book"/>
        <scheme val="none"/>
      </font>
    </dxf>
    <dxf>
      <font>
        <b val="0"/>
        <i val="0"/>
        <strike val="0"/>
        <condense val="0"/>
        <extend val="0"/>
        <outline val="0"/>
        <shadow val="0"/>
        <u val="none"/>
        <vertAlign val="baseline"/>
        <sz val="11"/>
        <color theme="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numFmt numFmtId="0" formatCode="General"/>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numFmt numFmtId="0" formatCode="General"/>
    </dxf>
    <dxf>
      <font>
        <strike val="0"/>
        <outline val="0"/>
        <shadow val="0"/>
        <vertAlign val="baseline"/>
        <sz val="11"/>
        <name val="Franklin Gothic Book"/>
        <scheme val="none"/>
      </font>
      <numFmt numFmtId="0" formatCode="General"/>
    </dxf>
    <dxf>
      <font>
        <strike val="0"/>
        <outline val="0"/>
        <shadow val="0"/>
        <vertAlign val="baseline"/>
        <sz val="11"/>
        <name val="Franklin Gothic Book"/>
        <scheme val="none"/>
      </font>
      <numFmt numFmtId="0" formatCode="General"/>
    </dxf>
    <dxf>
      <font>
        <strike val="0"/>
        <outline val="0"/>
        <shadow val="0"/>
        <vertAlign val="baseline"/>
        <sz val="11"/>
        <name val="Franklin Gothic Book"/>
        <scheme val="none"/>
      </font>
      <numFmt numFmtId="0" formatCode="General"/>
    </dxf>
    <dxf>
      <font>
        <strike val="0"/>
        <outline val="0"/>
        <shadow val="0"/>
        <vertAlign val="baseline"/>
        <sz val="11"/>
        <name val="Franklin Gothic Book"/>
        <scheme val="none"/>
      </font>
    </dxf>
    <dxf>
      <font>
        <strike val="0"/>
        <outline val="0"/>
        <shadow val="0"/>
        <vertAlign val="baseline"/>
        <sz val="11"/>
        <name val="Franklin Gothic Book"/>
        <scheme val="none"/>
      </font>
    </dxf>
    <dxf>
      <font>
        <i/>
        <strike val="0"/>
        <outline val="0"/>
        <shadow val="0"/>
        <u val="none"/>
        <vertAlign val="baseline"/>
        <sz val="11"/>
        <color theme="1"/>
        <name val="Franklin Gothic Book"/>
        <scheme val="none"/>
      </font>
    </dxf>
    <dxf>
      <font>
        <i/>
        <strike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1"/>
        <color theme="1"/>
        <name val="Franklin Gothic Book"/>
        <scheme val="none"/>
      </font>
    </dxf>
    <dxf>
      <font>
        <strike val="0"/>
        <outline val="0"/>
        <shadow val="0"/>
        <u val="none"/>
        <vertAlign val="baseline"/>
        <sz val="11"/>
        <color theme="1"/>
        <name val="Franklin Gothic Book"/>
        <scheme val="none"/>
      </font>
    </dxf>
    <dxf>
      <font>
        <strike val="0"/>
        <outline val="0"/>
        <shadow val="0"/>
        <u val="none"/>
        <vertAlign val="baseline"/>
        <sz val="11"/>
        <color theme="1"/>
        <name val="Franklin Gothic Book"/>
        <scheme val="none"/>
      </font>
    </dxf>
    <dxf>
      <font>
        <b val="0"/>
        <i/>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1"/>
        <color theme="1"/>
        <name val="Franklin Gothic Book"/>
        <scheme val="none"/>
      </font>
    </dxf>
    <dxf>
      <font>
        <strike val="0"/>
        <outline val="0"/>
        <shadow val="0"/>
        <u val="none"/>
        <vertAlign val="baseline"/>
        <sz val="11"/>
        <color theme="1"/>
        <name val="Franklin Gothic Book"/>
        <scheme val="none"/>
      </font>
    </dxf>
    <dxf>
      <font>
        <strike val="0"/>
        <outline val="0"/>
        <shadow val="0"/>
        <vertAlign val="baseline"/>
        <sz val="11"/>
        <name val="Franklin Gothic Book"/>
        <scheme val="none"/>
      </font>
    </dxf>
    <dxf>
      <border outline="0">
        <top style="medium">
          <color indexed="64"/>
        </top>
      </border>
    </dxf>
    <dxf>
      <font>
        <strike val="0"/>
        <outline val="0"/>
        <shadow val="0"/>
        <vertAlign val="baseline"/>
        <sz val="11"/>
        <name val="Franklin Gothic Book"/>
        <scheme val="none"/>
      </font>
    </dxf>
    <dxf>
      <font>
        <b val="0"/>
        <i val="0"/>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numFmt numFmtId="165" formatCode="_ * #,##0.00_ ;_ * \-#,##0.00_ ;_ * &quot;-&quot;??_ ;_ @_ "/>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1"/>
        <color rgb="FFFF0000"/>
        <name val="Franklin Gothic Book"/>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1"/>
        <color rgb="FFFF0000"/>
        <name val="Franklin Gothic Book"/>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scheme val="none"/>
      </font>
    </dxf>
    <dxf>
      <font>
        <b val="0"/>
        <i/>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scheme val="none"/>
      </font>
      <fill>
        <patternFill patternType="none">
          <fgColor indexed="64"/>
          <bgColor auto="1"/>
        </patternFill>
      </fill>
    </dxf>
    <dxf>
      <border outline="0">
        <top style="medium">
          <color indexed="64"/>
        </top>
      </border>
    </dxf>
    <dxf>
      <font>
        <strike val="0"/>
        <outline val="0"/>
        <shadow val="0"/>
        <vertAlign val="baseline"/>
        <sz val="11"/>
        <name val="Franklin Gothic Book"/>
        <scheme val="none"/>
      </font>
    </dxf>
    <dxf>
      <font>
        <b val="0"/>
        <i val="0"/>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rgb="FFFF0000"/>
        <name val="Franklin Gothic Book"/>
        <scheme val="none"/>
      </font>
      <numFmt numFmtId="166" formatCode="_ * #,##0_ ;_ * \-#,##0_ ;_ * &quot;-&quot;??_ ;_ @_ "/>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rgb="FFFF0000"/>
        <name val="Franklin Gothic Book"/>
        <scheme val="none"/>
      </font>
      <numFmt numFmtId="166" formatCode="_ * #,##0_ ;_ * \-#,##0_ ;_ * &quot;-&quot;??_ ;_ @_ "/>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numFmt numFmtId="166" formatCode="_ * #,##0_ ;_ * \-#,##0_ ;_ * &quot;-&quot;??_ ;_ @_ "/>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numFmt numFmtId="166" formatCode="_ * #,##0_ ;_ * \-#,##0_ ;_ * &quot;-&quot;??_ ;_ @_ "/>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scheme val="none"/>
      </font>
    </dxf>
    <dxf>
      <font>
        <b val="0"/>
        <i/>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scheme val="none"/>
      </font>
    </dxf>
    <dxf>
      <border outline="0">
        <top style="medium">
          <color indexed="64"/>
        </top>
      </border>
    </dxf>
    <dxf>
      <font>
        <strike val="0"/>
        <outline val="0"/>
        <shadow val="0"/>
        <vertAlign val="baseline"/>
        <sz val="11"/>
        <name val="Franklin Gothic Book"/>
        <scheme val="none"/>
      </font>
    </dxf>
    <dxf>
      <font>
        <b val="0"/>
        <i val="0"/>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border>
        <bottom style="thin">
          <color rgb="FF188FBB"/>
        </bottom>
      </border>
    </dxf>
    <dxf>
      <fill>
        <patternFill patternType="solid">
          <bgColor theme="2"/>
        </patternFill>
      </fill>
      <border>
        <bottom style="thin">
          <color rgb="FF188FBB"/>
        </bottom>
      </border>
    </dxf>
    <dxf>
      <font>
        <b/>
        <i val="0"/>
        <color theme="0"/>
      </font>
      <fill>
        <patternFill>
          <bgColor rgb="FF165B89"/>
        </patternFill>
      </fill>
      <border>
        <top style="thick">
          <color auto="1"/>
        </top>
        <bottom style="medium">
          <color rgb="FF188FBB"/>
        </bottom>
      </border>
    </dxf>
  </dxfs>
  <tableStyles count="1" defaultTableStyle="TableStyleMedium2" defaultPivotStyle="PivotStyleLight16">
    <tableStyle name="EITI Table" pivot="0" count="3">
      <tableStyleElement type="headerRow" dxfId="64"/>
      <tableStyleElement type="firstRowStripe" dxfId="63"/>
      <tableStyleElement type="secondRowStripe" dxfId="62"/>
    </tableStyle>
  </tableStyles>
  <colors>
    <mruColors>
      <color rgb="FFFF7F0E"/>
      <color rgb="FFF7A516"/>
      <color rgb="FFFF7700"/>
      <color rgb="FFFF795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37" Type="http://schemas.openxmlformats.org/officeDocument/2006/relationships/customXml" Target="../customXml/item1.xml"/><Relationship Id="rId40"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1736679</xdr:colOff>
      <xdr:row>5</xdr:row>
      <xdr:rowOff>35615</xdr:rowOff>
    </xdr:to>
    <xdr:pic>
      <xdr:nvPicPr>
        <xdr:cNvPr id="2" name="Picture 1" descr="https://eiti.org/sites/default/files/styles/img-narrow/public/inline/logo_gradient_-_under.png?itok=F8fw0Tyz">
          <a:extLst>
            <a:ext uri="{FF2B5EF4-FFF2-40B4-BE49-F238E27FC236}">
              <a16:creationId xmlns:a16="http://schemas.microsoft.com/office/drawing/2014/main" xmlns="" id="{AA1D8EAF-9C9C-074F-A03B-F5FDC9585C01}"/>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248" t="7983" b="5883"/>
        <a:stretch/>
      </xdr:blipFill>
      <xdr:spPr bwMode="auto">
        <a:xfrm>
          <a:off x="304800" y="0"/>
          <a:ext cx="1736679" cy="9373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7</xdr:row>
      <xdr:rowOff>0</xdr:rowOff>
    </xdr:from>
    <xdr:to>
      <xdr:col>7</xdr:col>
      <xdr:colOff>0</xdr:colOff>
      <xdr:row>8</xdr:row>
      <xdr:rowOff>568</xdr:rowOff>
    </xdr:to>
    <xdr:grpSp>
      <xdr:nvGrpSpPr>
        <xdr:cNvPr id="3" name="Group 2">
          <a:extLst>
            <a:ext uri="{FF2B5EF4-FFF2-40B4-BE49-F238E27FC236}">
              <a16:creationId xmlns:a16="http://schemas.microsoft.com/office/drawing/2014/main" xmlns="" id="{4755E0EC-DD37-B145-A419-739A32226850}"/>
            </a:ext>
          </a:extLst>
        </xdr:cNvPr>
        <xdr:cNvGrpSpPr>
          <a:grpSpLocks/>
        </xdr:cNvGrpSpPr>
      </xdr:nvGrpSpPr>
      <xdr:grpSpPr bwMode="auto">
        <a:xfrm>
          <a:off x="309563" y="1262063"/>
          <a:ext cx="14370843" cy="48193"/>
          <a:chOff x="1134" y="1904"/>
          <a:chExt cx="9546" cy="181"/>
        </a:xfrm>
      </xdr:grpSpPr>
      <xdr:sp macro="" textlink="">
        <xdr:nvSpPr>
          <xdr:cNvPr id="4" name="Rectangle 3">
            <a:extLst>
              <a:ext uri="{FF2B5EF4-FFF2-40B4-BE49-F238E27FC236}">
                <a16:creationId xmlns:a16="http://schemas.microsoft.com/office/drawing/2014/main" xmlns="" id="{8B39DAD8-A429-C646-B377-E0315B2757FE}"/>
              </a:ext>
            </a:extLst>
          </xdr:cNvPr>
          <xdr:cNvSpPr>
            <a:spLocks/>
          </xdr:cNvSpPr>
        </xdr:nvSpPr>
        <xdr:spPr bwMode="auto">
          <a:xfrm>
            <a:off x="1134" y="1904"/>
            <a:ext cx="321"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5" name="Rectangle 4">
            <a:extLst>
              <a:ext uri="{FF2B5EF4-FFF2-40B4-BE49-F238E27FC236}">
                <a16:creationId xmlns:a16="http://schemas.microsoft.com/office/drawing/2014/main" xmlns="" id="{A756E22C-373B-7A43-B8C3-272B3F02AB90}"/>
              </a:ext>
            </a:extLst>
          </xdr:cNvPr>
          <xdr:cNvSpPr>
            <a:spLocks/>
          </xdr:cNvSpPr>
        </xdr:nvSpPr>
        <xdr:spPr bwMode="auto">
          <a:xfrm>
            <a:off x="1564" y="1904"/>
            <a:ext cx="121"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6" name="Rectangle 5">
            <a:extLst>
              <a:ext uri="{FF2B5EF4-FFF2-40B4-BE49-F238E27FC236}">
                <a16:creationId xmlns:a16="http://schemas.microsoft.com/office/drawing/2014/main" xmlns="" id="{54C5A559-A0CB-A14C-BBC7-367F9BB2751E}"/>
              </a:ext>
            </a:extLst>
          </xdr:cNvPr>
          <xdr:cNvSpPr>
            <a:spLocks/>
          </xdr:cNvSpPr>
        </xdr:nvSpPr>
        <xdr:spPr bwMode="auto">
          <a:xfrm>
            <a:off x="1682" y="1904"/>
            <a:ext cx="213"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7" name="Rectangle 6">
            <a:extLst>
              <a:ext uri="{FF2B5EF4-FFF2-40B4-BE49-F238E27FC236}">
                <a16:creationId xmlns:a16="http://schemas.microsoft.com/office/drawing/2014/main" xmlns="" id="{D6ED7CC0-3AF2-2A4C-A7AF-9950514FE2E9}"/>
              </a:ext>
            </a:extLst>
          </xdr:cNvPr>
          <xdr:cNvSpPr>
            <a:spLocks/>
          </xdr:cNvSpPr>
        </xdr:nvSpPr>
        <xdr:spPr bwMode="auto">
          <a:xfrm>
            <a:off x="1449" y="1904"/>
            <a:ext cx="121"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8" name="Rectangle 7">
            <a:extLst>
              <a:ext uri="{FF2B5EF4-FFF2-40B4-BE49-F238E27FC236}">
                <a16:creationId xmlns:a16="http://schemas.microsoft.com/office/drawing/2014/main" xmlns="" id="{8EA79237-2D6D-4C42-88D0-C9E81EAE1D92}"/>
              </a:ext>
            </a:extLst>
          </xdr:cNvPr>
          <xdr:cNvSpPr>
            <a:spLocks/>
          </xdr:cNvSpPr>
        </xdr:nvSpPr>
        <xdr:spPr bwMode="auto">
          <a:xfrm>
            <a:off x="2006" y="1904"/>
            <a:ext cx="220"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9" name="Rectangle 8">
            <a:extLst>
              <a:ext uri="{FF2B5EF4-FFF2-40B4-BE49-F238E27FC236}">
                <a16:creationId xmlns:a16="http://schemas.microsoft.com/office/drawing/2014/main" xmlns="" id="{3C672138-AD6A-8141-9FFF-3E70297417C4}"/>
              </a:ext>
            </a:extLst>
          </xdr:cNvPr>
          <xdr:cNvSpPr>
            <a:spLocks/>
          </xdr:cNvSpPr>
        </xdr:nvSpPr>
        <xdr:spPr bwMode="auto">
          <a:xfrm>
            <a:off x="1797" y="1904"/>
            <a:ext cx="310"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0" name="Rectangle 9">
            <a:extLst>
              <a:ext uri="{FF2B5EF4-FFF2-40B4-BE49-F238E27FC236}">
                <a16:creationId xmlns:a16="http://schemas.microsoft.com/office/drawing/2014/main" xmlns="" id="{37F88558-0A11-E844-B9E2-2B37CF2DF12C}"/>
              </a:ext>
            </a:extLst>
          </xdr:cNvPr>
          <xdr:cNvSpPr>
            <a:spLocks/>
          </xdr:cNvSpPr>
        </xdr:nvSpPr>
        <xdr:spPr bwMode="auto">
          <a:xfrm>
            <a:off x="2331" y="1904"/>
            <a:ext cx="8349"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1" name="Rectangle 10">
            <a:extLst>
              <a:ext uri="{FF2B5EF4-FFF2-40B4-BE49-F238E27FC236}">
                <a16:creationId xmlns:a16="http://schemas.microsoft.com/office/drawing/2014/main" xmlns="" id="{1CADB603-8A75-554F-8637-71EDF37CB22F}"/>
              </a:ext>
            </a:extLst>
          </xdr:cNvPr>
          <xdr:cNvSpPr>
            <a:spLocks/>
          </xdr:cNvSpPr>
        </xdr:nvSpPr>
        <xdr:spPr bwMode="auto">
          <a:xfrm>
            <a:off x="2226" y="1909"/>
            <a:ext cx="108" cy="176"/>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14</xdr:col>
      <xdr:colOff>0</xdr:colOff>
      <xdr:row>0</xdr:row>
      <xdr:rowOff>0</xdr:rowOff>
    </xdr:to>
    <xdr:grpSp>
      <xdr:nvGrpSpPr>
        <xdr:cNvPr id="2" name="Group 1">
          <a:extLst>
            <a:ext uri="{FF2B5EF4-FFF2-40B4-BE49-F238E27FC236}">
              <a16:creationId xmlns:a16="http://schemas.microsoft.com/office/drawing/2014/main" xmlns="" id="{50CAFCD6-CF9F-6D45-97D7-CFBFF78A0120}"/>
            </a:ext>
          </a:extLst>
        </xdr:cNvPr>
        <xdr:cNvGrpSpPr>
          <a:grpSpLocks/>
        </xdr:cNvGrpSpPr>
      </xdr:nvGrpSpPr>
      <xdr:grpSpPr bwMode="auto">
        <a:xfrm>
          <a:off x="190500" y="0"/>
          <a:ext cx="20516850" cy="0"/>
          <a:chOff x="1133" y="1230"/>
          <a:chExt cx="8460" cy="208"/>
        </a:xfrm>
      </xdr:grpSpPr>
      <xdr:sp macro="" textlink="">
        <xdr:nvSpPr>
          <xdr:cNvPr id="3" name="Rektangel 2">
            <a:extLst>
              <a:ext uri="{FF2B5EF4-FFF2-40B4-BE49-F238E27FC236}">
                <a16:creationId xmlns:a16="http://schemas.microsoft.com/office/drawing/2014/main" xmlns="" id="{01DA8175-9957-EA49-8F67-D6B8AA0A5D3B}"/>
              </a:ext>
            </a:extLst>
          </xdr:cNvPr>
          <xdr:cNvSpPr>
            <a:spLocks noChangeArrowheads="1"/>
          </xdr:cNvSpPr>
        </xdr:nvSpPr>
        <xdr:spPr bwMode="auto">
          <a:xfrm>
            <a:off x="1133" y="1230"/>
            <a:ext cx="8460" cy="208"/>
          </a:xfrm>
          <a:prstGeom prst="rect">
            <a:avLst/>
          </a:prstGeom>
          <a:solidFill>
            <a:srgbClr val="0076AF"/>
          </a:solidFill>
          <a:ln>
            <a:noFill/>
          </a:ln>
        </xdr:spPr>
        <xdr:txBody>
          <a:bodyPr rot="0" vert="horz" wrap="square" lIns="91440" tIns="45720" rIns="91440" bIns="45720" anchor="ctr" anchorCtr="0" upright="1">
            <a:noAutofit/>
          </a:bodyPr>
          <a:lstStyle/>
          <a:p>
            <a:endParaRPr lang="en-GB"/>
          </a:p>
        </xdr:txBody>
      </xdr:sp>
      <xdr:sp macro="" textlink="">
        <xdr:nvSpPr>
          <xdr:cNvPr id="4" name="Rektangel 3">
            <a:extLst>
              <a:ext uri="{FF2B5EF4-FFF2-40B4-BE49-F238E27FC236}">
                <a16:creationId xmlns:a16="http://schemas.microsoft.com/office/drawing/2014/main" xmlns="" id="{D3367F73-4D6E-4848-92D0-22D214055E01}"/>
              </a:ext>
            </a:extLst>
          </xdr:cNvPr>
          <xdr:cNvSpPr>
            <a:spLocks noChangeArrowheads="1"/>
          </xdr:cNvSpPr>
        </xdr:nvSpPr>
        <xdr:spPr bwMode="auto">
          <a:xfrm>
            <a:off x="2298" y="1230"/>
            <a:ext cx="750" cy="208"/>
          </a:xfrm>
          <a:prstGeom prst="rect">
            <a:avLst/>
          </a:prstGeom>
          <a:solidFill>
            <a:srgbClr val="56ADD6"/>
          </a:solidFill>
          <a:ln>
            <a:noFill/>
          </a:ln>
        </xdr:spPr>
        <xdr:txBody>
          <a:bodyPr rot="0" vert="horz" wrap="square" lIns="91440" tIns="45720" rIns="91440" bIns="45720" anchor="ctr" anchorCtr="0" upright="1">
            <a:noAutofit/>
          </a:bodyPr>
          <a:lstStyle/>
          <a:p>
            <a:endParaRPr lang="en-GB"/>
          </a:p>
        </xdr:txBody>
      </xdr:sp>
    </xdr:grpSp>
    <xdr:clientData/>
  </xdr:twoCellAnchor>
  <xdr:twoCellAnchor editAs="oneCell">
    <xdr:from>
      <xdr:col>12</xdr:col>
      <xdr:colOff>8965</xdr:colOff>
      <xdr:row>28</xdr:row>
      <xdr:rowOff>212910</xdr:rowOff>
    </xdr:from>
    <xdr:to>
      <xdr:col>14</xdr:col>
      <xdr:colOff>0</xdr:colOff>
      <xdr:row>70</xdr:row>
      <xdr:rowOff>180120</xdr:rowOff>
    </xdr:to>
    <xdr:pic>
      <xdr:nvPicPr>
        <xdr:cNvPr id="5" name="Picture 4">
          <a:extLst>
            <a:ext uri="{FF2B5EF4-FFF2-40B4-BE49-F238E27FC236}">
              <a16:creationId xmlns:a16="http://schemas.microsoft.com/office/drawing/2014/main" xmlns="" id="{D08028D7-DB6E-7A4C-9748-FBF8D2B1AF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80465" y="4518210"/>
          <a:ext cx="7077635" cy="77904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lexgordy/Downloads/en_eiti_summary_data_template_2.0_1%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lexgordy/Downloads/en_eiti_summary_data_template_2.0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Part 1 - About"/>
      <sheetName val="Part 2 - Disclosure checklist"/>
      <sheetName val="Part 3 - Reporting entities"/>
      <sheetName val="Part 4 - Government revenues"/>
      <sheetName val="Part 5 - Company data"/>
      <sheetName val="Lists"/>
      <sheetName val="en_eiti_summary_data_template_2"/>
    </sheetNames>
    <sheetDataSet>
      <sheetData sheetId="0" refreshError="1">
        <row r="4">
          <cell r="G4" t="str">
            <v>YYYY-MM-DD</v>
          </cell>
        </row>
      </sheetData>
      <sheetData sheetId="1" refreshError="1">
        <row r="44">
          <cell r="E44" t="str">
            <v>XXX</v>
          </cell>
        </row>
      </sheetData>
      <sheetData sheetId="2" refreshError="1"/>
      <sheetData sheetId="3" refreshError="1"/>
      <sheetData sheetId="4" refreshError="1"/>
      <sheetData sheetId="5" refreshError="1"/>
      <sheetData sheetId="6" refreshError="1">
        <row r="4">
          <cell r="I4" t="str">
            <v>Yes</v>
          </cell>
        </row>
        <row r="5">
          <cell r="I5" t="str">
            <v>Partially</v>
          </cell>
        </row>
      </sheetData>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Part 1 - About"/>
      <sheetName val="Part 2 - Disclosure checklist"/>
      <sheetName val="Part 3 - Reporting entities"/>
      <sheetName val="Part 4 - Government revenues"/>
      <sheetName val="Part 5 - Company data"/>
      <sheetName val="Lists"/>
      <sheetName val="en_eiti_summary_data_template_2"/>
    </sheetNames>
    <sheetDataSet>
      <sheetData sheetId="0" refreshError="1"/>
      <sheetData sheetId="1" refreshError="1"/>
      <sheetData sheetId="2" refreshError="1"/>
      <sheetData sheetId="3" refreshError="1"/>
      <sheetData sheetId="4" refreshError="1"/>
      <sheetData sheetId="5" refreshError="1"/>
      <sheetData sheetId="6" refreshError="1">
        <row r="4">
          <cell r="K4" t="str">
            <v>Yes, systematically disclosed</v>
          </cell>
        </row>
        <row r="5">
          <cell r="K5" t="str">
            <v>Yes, through EITI reporting</v>
          </cell>
        </row>
        <row r="6">
          <cell r="K6" t="str">
            <v>Not applicable</v>
          </cell>
        </row>
      </sheetData>
      <sheetData sheetId="7" refreshError="1"/>
    </sheetDataSet>
  </externalBook>
</externalLink>
</file>

<file path=xl/persons/person.xml><?xml version="1.0" encoding="utf-8"?>
<personList xmlns="http://schemas.microsoft.com/office/spreadsheetml/2018/threadedcomments" xmlns:x="http://schemas.openxmlformats.org/spreadsheetml/2006/main">
  <person displayName="Alex Gordy" id="{DC87A0AB-DA26-4667-875D-861565CBD603}" userId="AGordy@eiti.org" providerId="PeoplePicker"/>
  <person displayName="Natalia Berezyuk" id="{4426C410-788B-4FE5-95F5-8CE1CF114A88}" userId="Natalia Berezyuk" providerId="None"/>
</personList>
</file>

<file path=xl/tables/table1.xml><?xml version="1.0" encoding="utf-8"?>
<table xmlns="http://schemas.openxmlformats.org/spreadsheetml/2006/main" id="1" name="Companies" displayName="Companies" ref="B26:K43" totalsRowShown="0" headerRowDxfId="61" dataDxfId="60" tableBorderDxfId="59" headerRowCellStyle="Normal 2">
  <autoFilter ref="B26:K43"/>
  <tableColumns count="10">
    <tableColumn id="1" name="Full company name" dataDxfId="58"/>
    <tableColumn id="7" name="Company type" dataDxfId="57" dataCellStyle="Normal 2"/>
    <tableColumn id="2" name="Company ID number" dataDxfId="56"/>
    <tableColumn id="5" name="Sector" dataDxfId="55" dataCellStyle="Normal 2"/>
    <tableColumn id="3" name="Commodities (comma-seperated)" dataDxfId="54" dataCellStyle="Normal 2"/>
    <tableColumn id="4" name="Stock exchange listing or company website " dataDxfId="53"/>
    <tableColumn id="8" name="Audited financial statement (or balance sheet, cash flows, profit/loss statement if unavailable)" dataDxfId="52"/>
    <tableColumn id="9" name="Submitted reporting templates?" dataDxfId="51" dataCellStyle="Normal 2"/>
    <tableColumn id="10" name="Adhered to MSG's quality assurances?" dataDxfId="50" dataCellStyle="Normal 2"/>
    <tableColumn id="6" name="Payments to Governments Report" dataDxfId="49">
      <calculatedColumnFormula>SUMIF(Table10[Company],Companies[[#This Row],[Full company name]],Table10[Revenue value])</calculatedColumnFormula>
    </tableColumn>
  </tableColumns>
  <tableStyleInfo name="EITI Table" showFirstColumn="0" showLastColumn="0" showRowStripes="1" showColumnStripes="0"/>
</table>
</file>

<file path=xl/tables/table2.xml><?xml version="1.0" encoding="utf-8"?>
<table xmlns="http://schemas.openxmlformats.org/spreadsheetml/2006/main" id="2" name="Government_agencies" displayName="Government_agencies" ref="B14:G20" totalsRowShown="0" headerRowDxfId="48" dataDxfId="47" tableBorderDxfId="46" headerRowCellStyle="Normal 2">
  <autoFilter ref="B14:G20"/>
  <tableColumns count="6">
    <tableColumn id="1" name="Full name of agency" dataDxfId="45"/>
    <tableColumn id="4" name="Agency type" dataDxfId="44" dataCellStyle="Normal 2"/>
    <tableColumn id="2" name="ID number (if applicable)" dataDxfId="43"/>
    <tableColumn id="5" name="Submitted reporting templates?" dataDxfId="42" dataCellStyle="Normal 2"/>
    <tableColumn id="6" name="Adhered to MSG's quality assurances?" dataDxfId="41" dataCellStyle="Normal 2"/>
    <tableColumn id="3" name="Total reported" dataDxfId="40">
      <calculatedColumnFormula>SUMIF(Government_revenues_table[Government entity],Government_agencies[[#This Row],[Full name of agency]],Government_revenues_table[Revenue value])</calculatedColumnFormula>
    </tableColumn>
  </tableColumns>
  <tableStyleInfo name="EITI Table" showFirstColumn="0" showLastColumn="0" showRowStripes="1" showColumnStripes="0"/>
</table>
</file>

<file path=xl/tables/table3.xml><?xml version="1.0" encoding="utf-8"?>
<table xmlns="http://schemas.openxmlformats.org/spreadsheetml/2006/main" id="3" name="Companies15" displayName="Companies15" ref="B46:J53" totalsRowShown="0" headerRowDxfId="39" dataDxfId="38" tableBorderDxfId="37" headerRowCellStyle="Normal 2">
  <autoFilter ref="B46:J53"/>
  <tableColumns count="9">
    <tableColumn id="1" name="Full project name" dataDxfId="36"/>
    <tableColumn id="2" name="Legal agreement reference number(s): contract, licence, lease, concession, …" dataDxfId="35"/>
    <tableColumn id="3" name="Affiliated companies, start with Operator" dataDxfId="34"/>
    <tableColumn id="5" name="Commodities (one commodity/row)" dataDxfId="33" dataCellStyle="Normal 2"/>
    <tableColumn id="6" name="Status" dataDxfId="32"/>
    <tableColumn id="7" name="Production (volume)" dataDxfId="31"/>
    <tableColumn id="8" name="Unit" dataDxfId="30"/>
    <tableColumn id="9" name="Production (value)" dataDxfId="29" dataCellStyle="Normal 2"/>
    <tableColumn id="10" name="Currency" dataDxfId="28"/>
  </tableColumns>
  <tableStyleInfo name="EITI Table" showFirstColumn="0" showLastColumn="0" showRowStripes="1" showColumnStripes="0"/>
</table>
</file>

<file path=xl/tables/table4.xml><?xml version="1.0" encoding="utf-8"?>
<table xmlns="http://schemas.openxmlformats.org/spreadsheetml/2006/main" id="4" name="Government_revenues_table" displayName="Government_revenues_table" ref="B21:K48" totalsRowShown="0" headerRowDxfId="27" dataDxfId="26">
  <autoFilter ref="B21:K48"/>
  <tableColumns count="10">
    <tableColumn id="8" name="GFS Level 1" dataDxfId="25">
      <calculatedColumnFormula>IFERROR(VLOOKUP(Government_revenues_table[[#This Row],[GFS Classification]],[1]!Table6_GFS_codes_classification[#Data],COLUMNS($F:F)+3,FALSE),"Do not enter data")</calculatedColumnFormula>
    </tableColumn>
    <tableColumn id="9" name="GFS Level 2" dataDxfId="24">
      <calculatedColumnFormula>IFERROR(VLOOKUP(Government_revenues_table[[#This Row],[GFS Classification]],[1]!Table6_GFS_codes_classification[#Data],COLUMNS($F:G)+3,FALSE),"Do not enter data")</calculatedColumnFormula>
    </tableColumn>
    <tableColumn id="10" name="GFS Level 3" dataDxfId="23">
      <calculatedColumnFormula>IFERROR(VLOOKUP(Government_revenues_table[[#This Row],[GFS Classification]],[1]!Table6_GFS_codes_classification[#Data],COLUMNS($F:H)+3,FALSE),"Do not enter data")</calculatedColumnFormula>
    </tableColumn>
    <tableColumn id="7" name="GFS Level 4" dataDxfId="22">
      <calculatedColumnFormula>IFERROR(VLOOKUP(Government_revenues_table[[#This Row],[GFS Classification]],[1]!Table6_GFS_codes_classification[#Data],COLUMNS($F:I)+3,FALSE),"Do not enter data")</calculatedColumnFormula>
    </tableColumn>
    <tableColumn id="1" name="GFS Classification" dataDxfId="21"/>
    <tableColumn id="11" name="Sector" dataDxfId="20"/>
    <tableColumn id="3" name="Revenue stream name" dataDxfId="19"/>
    <tableColumn id="4" name="Government entity" dataDxfId="18"/>
    <tableColumn id="5" name="Revenue value" dataDxfId="17"/>
    <tableColumn id="2" name="Currency" dataDxfId="16"/>
  </tableColumns>
  <tableStyleInfo name="EITI Table" showFirstColumn="0" showLastColumn="0" showRowStripes="1" showColumnStripes="0"/>
</table>
</file>

<file path=xl/tables/table5.xml><?xml version="1.0" encoding="utf-8"?>
<table xmlns="http://schemas.openxmlformats.org/spreadsheetml/2006/main" id="5" name="Table10" displayName="Table10" ref="B14:O31" totalsRowShown="0" headerRowDxfId="15" dataDxfId="14">
  <autoFilter ref="B14:O31"/>
  <tableColumns count="14">
    <tableColumn id="7" name="Sector" dataDxfId="13">
      <calculatedColumnFormula>VLOOKUP(C15,[1]!Companies[#Data],3,FALSE)</calculatedColumnFormula>
    </tableColumn>
    <tableColumn id="1" name="Company" dataDxfId="12"/>
    <tableColumn id="3" name="Government entity" dataDxfId="11"/>
    <tableColumn id="4" name="Revenue stream name" dataDxfId="10"/>
    <tableColumn id="5" name="Levied on project (Y/N)" dataDxfId="9"/>
    <tableColumn id="6" name="Reported by project (Y/N)" dataDxfId="8"/>
    <tableColumn id="2" name="Project name" dataDxfId="7"/>
    <tableColumn id="13" name="Reporting currency" dataDxfId="6"/>
    <tableColumn id="14" name="Revenue value" dataDxfId="5"/>
    <tableColumn id="18" name="Payment made in-kind (Y/N)" dataDxfId="4"/>
    <tableColumn id="8" name="In-kind volume (if applicable)" dataDxfId="3"/>
    <tableColumn id="9" name="Unit (if applicable)" dataDxfId="2"/>
    <tableColumn id="10" name="Comments" dataDxfId="1"/>
    <tableColumn id="11" name="Has the company provided the required quality assurances for its disclosures?" dataDxfId="0" dataCellStyle="Normal 3"/>
  </tableColumns>
  <tableStyleInfo name="EITI Tabl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33" dT="2021-02-12T11:06:41.59" personId="{4426C410-788B-4FE5-95F5-8CE1CF114A88}" id="{AE703E1E-8CBB-4BFF-A0DF-60AF31B7B380}">
    <text>@Alex Gordy does this need to be reflected in RU form?</text>
    <mentions>
      <mention mentionpersonId="{DC87A0AB-DA26-4667-875D-861565CBD603}" mentionId="{17C4FE5A-77CE-4B45-B70D-D7943618BFF4}" startIndex="0" length="11"/>
    </mentions>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eiti.org/files/documents/4th_malawi_eiti_report_-_26_february_2021.pdf" TargetMode="External"/><Relationship Id="rId2" Type="http://schemas.openxmlformats.org/officeDocument/2006/relationships/hyperlink" Target="https://eiti.org/files/documents/4th_malawi_eiti_report_-_26_february_2021.pdf" TargetMode="External"/><Relationship Id="rId1" Type="http://schemas.openxmlformats.org/officeDocument/2006/relationships/hyperlink" Target="https://unstats.un.org/unsd/tradekb/Knowledgebase/50018/Harmonized-Commodity-Description-and-Coding-Systems-HS" TargetMode="External"/><Relationship Id="rId4"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hyperlink" Target="https://eiti.org/files/documents/4th_malawi_eiti_report_-_26_february_2021.pdf" TargetMode="External"/><Relationship Id="rId2" Type="http://schemas.openxmlformats.org/officeDocument/2006/relationships/hyperlink" Target="https://eiti.org/files/documents/4th_malawi_eiti_report_-_26_february_2021.pdf" TargetMode="External"/><Relationship Id="rId1" Type="http://schemas.openxmlformats.org/officeDocument/2006/relationships/hyperlink" Target="https://unstats.un.org/unsd/tradekb/Knowledgebase/50018/Harmonized-Commodity-Description-and-Coding-Systems-HS" TargetMode="External"/><Relationship Id="rId4"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8" Type="http://schemas.openxmlformats.org/officeDocument/2006/relationships/hyperlink" Target="https://eiti.org/files/documents/4th_malawi_eiti_report_-_26_february_2021.pdf" TargetMode="External"/><Relationship Id="rId13" Type="http://schemas.openxmlformats.org/officeDocument/2006/relationships/hyperlink" Target="https://eiti.org/files/documents/4th_malawi_eiti_report_-_26_february_2021.pdf" TargetMode="External"/><Relationship Id="rId3" Type="http://schemas.openxmlformats.org/officeDocument/2006/relationships/hyperlink" Target="https://eiti.org/files/documents/4th_malawi_eiti_report_-_26_february_2021.pdf" TargetMode="External"/><Relationship Id="rId7" Type="http://schemas.openxmlformats.org/officeDocument/2006/relationships/hyperlink" Target="https://eiti.org/files/documents/4th_malawi_eiti_report_-_26_february_2021.pdf" TargetMode="External"/><Relationship Id="rId12" Type="http://schemas.openxmlformats.org/officeDocument/2006/relationships/hyperlink" Target="https://eiti.org/files/documents/4th_malawi_eiti_report_-_26_february_2021.pdf" TargetMode="External"/><Relationship Id="rId2" Type="http://schemas.openxmlformats.org/officeDocument/2006/relationships/hyperlink" Target="https://eiti.org/files/documents/4th_malawi_eiti_report_-_26_february_2021.pdf" TargetMode="External"/><Relationship Id="rId1" Type="http://schemas.openxmlformats.org/officeDocument/2006/relationships/hyperlink" Target="https://eiti.org/files/documents/4th_malawi_eiti_report_-_26_february_2021.pdf" TargetMode="External"/><Relationship Id="rId6" Type="http://schemas.openxmlformats.org/officeDocument/2006/relationships/hyperlink" Target="https://eiti.org/files/documents/4th_malawi_eiti_report_-_26_february_2021.pdf" TargetMode="External"/><Relationship Id="rId11" Type="http://schemas.openxmlformats.org/officeDocument/2006/relationships/hyperlink" Target="https://eiti.org/files/documents/4th_malawi_eiti_report_-_26_february_2021.pdf" TargetMode="External"/><Relationship Id="rId5" Type="http://schemas.openxmlformats.org/officeDocument/2006/relationships/hyperlink" Target="https://eiti.org/files/documents/4th_malawi_eiti_report_-_26_february_2021.pdf" TargetMode="External"/><Relationship Id="rId10" Type="http://schemas.openxmlformats.org/officeDocument/2006/relationships/hyperlink" Target="https://eiti.org/files/documents/4th_malawi_eiti_report_-_26_february_2021.pdf" TargetMode="External"/><Relationship Id="rId4" Type="http://schemas.openxmlformats.org/officeDocument/2006/relationships/hyperlink" Target="https://eiti.org/files/documents/4th_malawi_eiti_report_-_26_february_2021.pdf" TargetMode="External"/><Relationship Id="rId9" Type="http://schemas.openxmlformats.org/officeDocument/2006/relationships/hyperlink" Target="https://eiti.org/files/documents/4th_malawi_eiti_report_-_26_february_2021.pdf" TargetMode="External"/><Relationship Id="rId14"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3.bin"/><Relationship Id="rId4" Type="http://schemas.openxmlformats.org/officeDocument/2006/relationships/table" Target="../tables/table3.xml"/></Relationships>
</file>

<file path=xl/worksheets/_rels/sheet14.xml.rels><?xml version="1.0" encoding="UTF-8" standalone="yes"?>
<Relationships xmlns="http://schemas.openxmlformats.org/package/2006/relationships"><Relationship Id="rId3" Type="http://schemas.openxmlformats.org/officeDocument/2006/relationships/hyperlink" Target="https://www.imf.org/external/np/sta/gfsm/" TargetMode="External"/><Relationship Id="rId7" Type="http://schemas.openxmlformats.org/officeDocument/2006/relationships/table" Target="../tables/table4.xml"/><Relationship Id="rId2" Type="http://schemas.openxmlformats.org/officeDocument/2006/relationships/hyperlink" Target="https://eiti.org/document/standard" TargetMode="External"/><Relationship Id="rId1" Type="http://schemas.openxmlformats.org/officeDocument/2006/relationships/hyperlink" Target="https://eiti.org/document/standard" TargetMode="External"/><Relationship Id="rId6" Type="http://schemas.openxmlformats.org/officeDocument/2006/relationships/drawing" Target="../drawings/drawing2.xml"/><Relationship Id="rId5" Type="http://schemas.openxmlformats.org/officeDocument/2006/relationships/printerSettings" Target="../printerSettings/printerSettings14.bin"/><Relationship Id="rId4" Type="http://schemas.openxmlformats.org/officeDocument/2006/relationships/hyperlink" Target="https://eiti.org/document/eiti-summary-data-template" TargetMode="External"/></Relationships>
</file>

<file path=xl/worksheets/_rels/sheet1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printerSettings" Target="../printerSettings/printerSettings15.bin"/><Relationship Id="rId1" Type="http://schemas.openxmlformats.org/officeDocument/2006/relationships/hyperlink" Target="https://eiti.org/document/standard"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https://www.rfamw.com/wp-content/uploads/2020/03/RFA-Malawi-2018-Annual-Report-1.pdf" TargetMode="External"/><Relationship Id="rId1" Type="http://schemas.openxmlformats.org/officeDocument/2006/relationships/hyperlink" Target="https://www.rfamw.com/wp-content/uploads/2020/03/RFA-Malawi-2018-Annual-Report-1.pdf" TargetMode="External"/></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https://www.rfamw.com/wp-content/uploads/2020/03/RFA-Malawi-2018-Annual-Report-1.pdf" TargetMode="External"/><Relationship Id="rId1" Type="http://schemas.openxmlformats.org/officeDocument/2006/relationships/hyperlink" Target="https://www.rfamw.com/wp-content/uploads/2020/03/RFA-Malawi-2018-Annual-Report-1.pdf" TargetMode="Externa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rbm.mw/Statistics/MajorRates/%20for%202017-2018%20financial%20year" TargetMode="External"/><Relationship Id="rId13" Type="http://schemas.openxmlformats.org/officeDocument/2006/relationships/comments" Target="../comments1.xml"/><Relationship Id="rId3" Type="http://schemas.openxmlformats.org/officeDocument/2006/relationships/hyperlink" Target="https://eiti.org/document/standard" TargetMode="External"/><Relationship Id="rId7" Type="http://schemas.openxmlformats.org/officeDocument/2006/relationships/hyperlink" Target="https://en.wikipedia.org/wiki/ISO_4217" TargetMode="External"/><Relationship Id="rId12" Type="http://schemas.openxmlformats.org/officeDocument/2006/relationships/vmlDrawing" Target="../drawings/vmlDrawing1.vml"/><Relationship Id="rId2" Type="http://schemas.openxmlformats.org/officeDocument/2006/relationships/hyperlink" Target="https://eiti.org/document/standard" TargetMode="External"/><Relationship Id="rId1" Type="http://schemas.openxmlformats.org/officeDocument/2006/relationships/hyperlink" Target="https://en.wikipedia.org/wiki/ISO_4217" TargetMode="External"/><Relationship Id="rId6" Type="http://schemas.openxmlformats.org/officeDocument/2006/relationships/hyperlink" Target="https://eiti.org/malawi" TargetMode="External"/><Relationship Id="rId11" Type="http://schemas.openxmlformats.org/officeDocument/2006/relationships/printerSettings" Target="../printerSettings/printerSettings2.bin"/><Relationship Id="rId5" Type="http://schemas.openxmlformats.org/officeDocument/2006/relationships/hyperlink" Target="https://eiti.org/malawi" TargetMode="External"/><Relationship Id="rId10" Type="http://schemas.openxmlformats.org/officeDocument/2006/relationships/hyperlink" Target="https://eiti.org/malawi" TargetMode="External"/><Relationship Id="rId4" Type="http://schemas.openxmlformats.org/officeDocument/2006/relationships/hyperlink" Target="https://eiti.org/malawi" TargetMode="External"/><Relationship Id="rId9" Type="http://schemas.openxmlformats.org/officeDocument/2006/relationships/hyperlink" Target="https://eiti.org/malawi" TargetMode="External"/><Relationship Id="rId14" Type="http://schemas.microsoft.com/office/2017/10/relationships/threadedComment" Target="../threadedComments/threadedComment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8" Type="http://schemas.openxmlformats.org/officeDocument/2006/relationships/hyperlink" Target="https://eiti.org/files/documents/4th_malawi_eiti_report_-_26_february_2021.pdf" TargetMode="External"/><Relationship Id="rId13" Type="http://schemas.openxmlformats.org/officeDocument/2006/relationships/hyperlink" Target="https://eiti.org/files/documents/4th_malawi_eiti_report_-_26_february_2021.pdf" TargetMode="External"/><Relationship Id="rId18" Type="http://schemas.openxmlformats.org/officeDocument/2006/relationships/hyperlink" Target="https://eiti.org/files/documents/4th_malawi_eiti_report_-_26_february_2021.pdf" TargetMode="External"/><Relationship Id="rId3" Type="http://schemas.openxmlformats.org/officeDocument/2006/relationships/hyperlink" Target="https://eiti.org/files/documents/4th_malawi_eiti_report_-_26_february_2021.pdf" TargetMode="External"/><Relationship Id="rId7" Type="http://schemas.openxmlformats.org/officeDocument/2006/relationships/hyperlink" Target="https://eiti.org/files/documents/4th_malawi_eiti_report_-_26_february_2021.pdf" TargetMode="External"/><Relationship Id="rId12" Type="http://schemas.openxmlformats.org/officeDocument/2006/relationships/hyperlink" Target="https://eiti.org/files/documents/4th_malawi_eiti_report_-_26_february_2021.pdf" TargetMode="External"/><Relationship Id="rId17" Type="http://schemas.openxmlformats.org/officeDocument/2006/relationships/hyperlink" Target="https://eiti.org/files/documents/4th_malawi_eiti_report_-_26_february_2021.pdf" TargetMode="External"/><Relationship Id="rId2" Type="http://schemas.openxmlformats.org/officeDocument/2006/relationships/hyperlink" Target="https://eiti.org/files/documents/4th_malawi_eiti_report_-_26_february_2021.pdf" TargetMode="External"/><Relationship Id="rId16" Type="http://schemas.openxmlformats.org/officeDocument/2006/relationships/hyperlink" Target="https://eiti.org/files/documents/4th_malawi_eiti_report_-_26_february_2021.pdf" TargetMode="External"/><Relationship Id="rId20" Type="http://schemas.openxmlformats.org/officeDocument/2006/relationships/printerSettings" Target="../printerSettings/printerSettings23.bin"/><Relationship Id="rId1" Type="http://schemas.openxmlformats.org/officeDocument/2006/relationships/hyperlink" Target="https://eiti.org/files/documents/4th_malawi_eiti_report_-_26_february_2021.pdf" TargetMode="External"/><Relationship Id="rId6" Type="http://schemas.openxmlformats.org/officeDocument/2006/relationships/hyperlink" Target="https://eiti.org/files/documents/4th_malawi_eiti_report_-_26_february_2021.pdf" TargetMode="External"/><Relationship Id="rId11" Type="http://schemas.openxmlformats.org/officeDocument/2006/relationships/hyperlink" Target="https://eiti.org/files/documents/4th_malawi_eiti_report_-_26_february_2021.pdf" TargetMode="External"/><Relationship Id="rId5" Type="http://schemas.openxmlformats.org/officeDocument/2006/relationships/hyperlink" Target="https://eiti.org/files/documents/4th_malawi_eiti_report_-_26_february_2021.pdf" TargetMode="External"/><Relationship Id="rId15" Type="http://schemas.openxmlformats.org/officeDocument/2006/relationships/hyperlink" Target="https://eiti.org/files/documents/4th_malawi_eiti_report_-_26_february_2021.pdf" TargetMode="External"/><Relationship Id="rId10" Type="http://schemas.openxmlformats.org/officeDocument/2006/relationships/hyperlink" Target="https://eiti.org/files/documents/4th_malawi_eiti_report_-_26_february_2021.pdf" TargetMode="External"/><Relationship Id="rId19" Type="http://schemas.openxmlformats.org/officeDocument/2006/relationships/hyperlink" Target="https://eiti.org/files/documents/4th_malawi_eiti_report_-_26_february_2021.pdf" TargetMode="External"/><Relationship Id="rId4" Type="http://schemas.openxmlformats.org/officeDocument/2006/relationships/hyperlink" Target="https://eiti.org/files/documents/4th_malawi_eiti_report_-_26_february_2021.pdf" TargetMode="External"/><Relationship Id="rId9" Type="http://schemas.openxmlformats.org/officeDocument/2006/relationships/hyperlink" Target="https://eiti.org/files/documents/4th_malawi_eiti_report_-_26_february_2021.pdf" TargetMode="External"/><Relationship Id="rId14" Type="http://schemas.openxmlformats.org/officeDocument/2006/relationships/hyperlink" Target="https://eiti.org/files/documents/4th_malawi_eiti_report_-_26_february_2021.pdf" TargetMode="External"/></Relationships>
</file>

<file path=xl/worksheets/_rels/sheet24.xml.rels><?xml version="1.0" encoding="UTF-8" standalone="yes"?>
<Relationships xmlns="http://schemas.openxmlformats.org/package/2006/relationships"><Relationship Id="rId3" Type="http://schemas.openxmlformats.org/officeDocument/2006/relationships/hyperlink" Target="https://www.rfamw.com/wp-content/uploads/2020/03/RFA-Malawi-2018-Annual-Report-1.pdf" TargetMode="External"/><Relationship Id="rId2" Type="http://schemas.openxmlformats.org/officeDocument/2006/relationships/hyperlink" Target="https://eiti.org/files/documents/4th_malawi_eiti_report_-_26_february_2021.pdf" TargetMode="External"/><Relationship Id="rId1" Type="http://schemas.openxmlformats.org/officeDocument/2006/relationships/hyperlink" Target="https://eiti.org/files/documents/4th_malawi_eiti_report_-_26_february_2021.pdf" TargetMode="External"/><Relationship Id="rId6" Type="http://schemas.openxmlformats.org/officeDocument/2006/relationships/vmlDrawing" Target="../drawings/vmlDrawing2.vml"/><Relationship Id="rId5" Type="http://schemas.openxmlformats.org/officeDocument/2006/relationships/printerSettings" Target="../printerSettings/printerSettings24.bin"/><Relationship Id="rId4" Type="http://schemas.openxmlformats.org/officeDocument/2006/relationships/hyperlink" Target="https://eiti.org/files/documents/4th_malawi_eiti_report_-_26_february_2021.pdf" TargetMode="External"/></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hyperlink" Target="https://finance.gov.mw/index.php/our-documents/budget-perfomance-quartoterly-repoerts" TargetMode="External"/><Relationship Id="rId1" Type="http://schemas.openxmlformats.org/officeDocument/2006/relationships/hyperlink" Target="https://www.nao.gov.mw/index.php/en/documents/audit-reports" TargetMode="External"/><Relationship Id="rId4" Type="http://schemas.openxmlformats.org/officeDocument/2006/relationships/vmlDrawing" Target="../drawings/vmlDrawing4.vml"/></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hyperlink" Target="https://eiti.org/files/documents/4th_malawi_eiti_report_-_26_february_2021.pdf" TargetMode="External"/><Relationship Id="rId1" Type="http://schemas.openxmlformats.org/officeDocument/2006/relationships/hyperlink" Target="https://eiti.org/files/documents/4th_malawi_eiti_report_-_26_february_2021.pdf" TargetMode="External"/></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hyperlink" Target="https://portals.landfolio.com/malawi/" TargetMode="External"/><Relationship Id="rId2" Type="http://schemas.openxmlformats.org/officeDocument/2006/relationships/hyperlink" Target="https://eiti.org/files/documents/4th_malawi_eiti_report_-_26_february_2021.pdf" TargetMode="External"/><Relationship Id="rId1" Type="http://schemas.openxmlformats.org/officeDocument/2006/relationships/hyperlink" Target="https://unstats.un.org/unsd/nationalaccount/sna2008.asp" TargetMode="External"/><Relationship Id="rId4"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eiti.org/document/malawi-20172018-eiti-report" TargetMode="External"/></Relationships>
</file>

<file path=xl/worksheets/_rels/sheet30.xml.rels><?xml version="1.0" encoding="UTF-8" standalone="yes"?>
<Relationships xmlns="http://schemas.openxmlformats.org/package/2006/relationships"><Relationship Id="rId3" Type="http://schemas.openxmlformats.org/officeDocument/2006/relationships/hyperlink" Target="http://www.ead.gov.mw/resources/document-library" TargetMode="External"/><Relationship Id="rId2" Type="http://schemas.openxmlformats.org/officeDocument/2006/relationships/hyperlink" Target="http://www.ead.gov.mw/storage/app/media/Resources/Reports/annual-project-progress-report-2016-adapt-plan.pdf" TargetMode="External"/><Relationship Id="rId1" Type="http://schemas.openxmlformats.org/officeDocument/2006/relationships/hyperlink" Target="http://www.ead.gov.mw/resources/document-library" TargetMode="External"/><Relationship Id="rId4"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s://eiti.org/files/documents/4th_malawi_eiti_report_-_26_february_2021.pdf" TargetMode="External"/><Relationship Id="rId7" Type="http://schemas.openxmlformats.org/officeDocument/2006/relationships/hyperlink" Target="https://eiti.org/files/documents/4th_malawi_eiti_report_-_26_february_2021.pdf" TargetMode="External"/><Relationship Id="rId2" Type="http://schemas.openxmlformats.org/officeDocument/2006/relationships/hyperlink" Target="https://eiti.org/files/documents/4th_malawi_eiti_report_-_26_february_2021.pdf" TargetMode="External"/><Relationship Id="rId1" Type="http://schemas.openxmlformats.org/officeDocument/2006/relationships/hyperlink" Target="https://eiti.org/files/documents/4th_malawi_eiti_report_-_26_february_2021.pdf" TargetMode="External"/><Relationship Id="rId6" Type="http://schemas.openxmlformats.org/officeDocument/2006/relationships/hyperlink" Target="https://www.resourcecontracts.org/countries/mw" TargetMode="External"/><Relationship Id="rId5" Type="http://schemas.openxmlformats.org/officeDocument/2006/relationships/hyperlink" Target="https://eiti.org/files/documents/4th_malawi_eiti_report_-_26_february_2021.pdf" TargetMode="External"/><Relationship Id="rId4" Type="http://schemas.openxmlformats.org/officeDocument/2006/relationships/hyperlink" Target="https://eiti.org/files/documents/4th_malawi_eiti_report_-_26_february_2021.pdf"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resourcecontracts.org/countries/mw" TargetMode="External"/><Relationship Id="rId13" Type="http://schemas.openxmlformats.org/officeDocument/2006/relationships/hyperlink" Target="https://www.resourcecontracts.org/countries/mw" TargetMode="External"/><Relationship Id="rId3" Type="http://schemas.openxmlformats.org/officeDocument/2006/relationships/hyperlink" Target="https://portals.landfolio.com/malawi/" TargetMode="External"/><Relationship Id="rId7" Type="http://schemas.openxmlformats.org/officeDocument/2006/relationships/hyperlink" Target="https://portals.landfolio.com/malawi/" TargetMode="External"/><Relationship Id="rId12" Type="http://schemas.openxmlformats.org/officeDocument/2006/relationships/hyperlink" Target="https://www.resourcecontracts.org/countries/mw" TargetMode="External"/><Relationship Id="rId2" Type="http://schemas.openxmlformats.org/officeDocument/2006/relationships/hyperlink" Target="https://portals.landfolio.com/malawi/" TargetMode="External"/><Relationship Id="rId1" Type="http://schemas.openxmlformats.org/officeDocument/2006/relationships/hyperlink" Target="https://eiti.org/files/documents/4th_malawi_eiti_report_-_26_february_2021.pdf" TargetMode="External"/><Relationship Id="rId6" Type="http://schemas.openxmlformats.org/officeDocument/2006/relationships/hyperlink" Target="https://portals.landfolio.com/malawi/" TargetMode="External"/><Relationship Id="rId11" Type="http://schemas.openxmlformats.org/officeDocument/2006/relationships/hyperlink" Target="https://www.resourcecontracts.org/countries/mw" TargetMode="External"/><Relationship Id="rId5" Type="http://schemas.openxmlformats.org/officeDocument/2006/relationships/hyperlink" Target="https://portals.landfolio.com/malawi/" TargetMode="External"/><Relationship Id="rId15" Type="http://schemas.openxmlformats.org/officeDocument/2006/relationships/printerSettings" Target="../printerSettings/printerSettings5.bin"/><Relationship Id="rId10" Type="http://schemas.openxmlformats.org/officeDocument/2006/relationships/hyperlink" Target="https://www.resourcecontracts.org/countries/mw" TargetMode="External"/><Relationship Id="rId4" Type="http://schemas.openxmlformats.org/officeDocument/2006/relationships/hyperlink" Target="https://portals.landfolio.com/malawi/" TargetMode="External"/><Relationship Id="rId9" Type="http://schemas.openxmlformats.org/officeDocument/2006/relationships/hyperlink" Target="https://www.resourcecontracts.org/countries/mw" TargetMode="External"/><Relationship Id="rId14" Type="http://schemas.openxmlformats.org/officeDocument/2006/relationships/hyperlink" Target="https://www.resourcecontracts.org/countries/mw"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https://eiti.org/files/documents/malawi_beneficial_onwership_disclosure_roadmap.pdf" TargetMode="External"/><Relationship Id="rId13" Type="http://schemas.openxmlformats.org/officeDocument/2006/relationships/printerSettings" Target="../printerSettings/printerSettings7.bin"/><Relationship Id="rId3" Type="http://schemas.openxmlformats.org/officeDocument/2006/relationships/hyperlink" Target="https://eiti.org/files/documents/malawi_beneficial_onwership_disclosure_roadmap.pdf" TargetMode="External"/><Relationship Id="rId7" Type="http://schemas.openxmlformats.org/officeDocument/2006/relationships/hyperlink" Target="https://eiti.org/files/documents/malawi_beneficial_onwership_disclosure_roadmap.pdf" TargetMode="External"/><Relationship Id="rId12" Type="http://schemas.openxmlformats.org/officeDocument/2006/relationships/hyperlink" Target="https://eiti.org/files/documents/malawi_beneficial_onwership_disclosure_roadmap.pdf" TargetMode="External"/><Relationship Id="rId2" Type="http://schemas.openxmlformats.org/officeDocument/2006/relationships/hyperlink" Target="https://eiti.org/files/documents/malawi_beneficial_onwership_disclosure_roadmap.pdf" TargetMode="External"/><Relationship Id="rId1" Type="http://schemas.openxmlformats.org/officeDocument/2006/relationships/hyperlink" Target="https://eiti.org/files/documents/malawi_beneficial_onwership_disclosure_roadmap.pdf" TargetMode="External"/><Relationship Id="rId6" Type="http://schemas.openxmlformats.org/officeDocument/2006/relationships/hyperlink" Target="https://eiti.org/files/documents/malawi_beneficial_onwership_disclosure_roadmap.pdf" TargetMode="External"/><Relationship Id="rId11" Type="http://schemas.openxmlformats.org/officeDocument/2006/relationships/hyperlink" Target="https://eiti.org/files/documents/malawi_beneficial_onwership_disclosure_roadmap.pdf" TargetMode="External"/><Relationship Id="rId5" Type="http://schemas.openxmlformats.org/officeDocument/2006/relationships/hyperlink" Target="https://eiti.org/files/documents/malawi_beneficial_onwership_disclosure_roadmap.pdf" TargetMode="External"/><Relationship Id="rId10" Type="http://schemas.openxmlformats.org/officeDocument/2006/relationships/hyperlink" Target="https://eiti.org/files/documents/malawi_beneficial_onwership_disclosure_roadmap.pdf" TargetMode="External"/><Relationship Id="rId4" Type="http://schemas.openxmlformats.org/officeDocument/2006/relationships/hyperlink" Target="https://eiti.org/files/documents/malawi_beneficial_onwership_disclosure_roadmap.pdf" TargetMode="External"/><Relationship Id="rId9" Type="http://schemas.openxmlformats.org/officeDocument/2006/relationships/hyperlink" Target="https://eiti.org/files/documents/malawi_beneficial_onwership_disclosure_roadmap.pdf"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resourcecontracts.org/countries/mw" TargetMode="External"/><Relationship Id="rId1" Type="http://schemas.openxmlformats.org/officeDocument/2006/relationships/hyperlink" Target="https://www.resourcecontracts.org/countries/mw"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www.mkango.ca/" TargetMode="External"/><Relationship Id="rId2" Type="http://schemas.openxmlformats.org/officeDocument/2006/relationships/hyperlink" Target="https://eiti.org/files/documents/4th_malawi_eiti_report_-_26_february_2021.pdf" TargetMode="External"/><Relationship Id="rId1" Type="http://schemas.openxmlformats.org/officeDocument/2006/relationships/hyperlink" Target="https://eiti.org/files/documents/4th_malawi_eiti_report_-_26_february_2021.pdf" TargetMode="External"/><Relationship Id="rId5" Type="http://schemas.openxmlformats.org/officeDocument/2006/relationships/printerSettings" Target="../printerSettings/printerSettings9.bin"/><Relationship Id="rId4" Type="http://schemas.openxmlformats.org/officeDocument/2006/relationships/hyperlink" Target="http://www.investi.com.au/api/announcements/svm/45bc28c3-a6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48"/>
  <sheetViews>
    <sheetView showGridLines="0" zoomScale="80" zoomScaleNormal="80" workbookViewId="0">
      <selection activeCell="E5" sqref="E5"/>
    </sheetView>
  </sheetViews>
  <sheetFormatPr defaultColWidth="4" defaultRowHeight="24" customHeight="1" x14ac:dyDescent="0.25"/>
  <cols>
    <col min="1" max="1" width="4" style="5"/>
    <col min="2" max="2" width="4" style="5" hidden="1" customWidth="1"/>
    <col min="3" max="3" width="76.5" style="5" customWidth="1"/>
    <col min="4" max="4" width="2.875" style="5" customWidth="1"/>
    <col min="5" max="5" width="56" style="5" customWidth="1"/>
    <col min="6" max="6" width="2.875" style="5" customWidth="1"/>
    <col min="7" max="7" width="50.5" style="5" customWidth="1"/>
    <col min="8" max="16384" width="4" style="5"/>
  </cols>
  <sheetData>
    <row r="1" spans="2:7" ht="15.75" customHeight="1" x14ac:dyDescent="0.25">
      <c r="B1" s="318"/>
      <c r="C1" s="232"/>
      <c r="D1" s="318"/>
      <c r="E1" s="318"/>
      <c r="F1" s="318"/>
      <c r="G1" s="318"/>
    </row>
    <row r="2" spans="2:7" ht="15.75" x14ac:dyDescent="0.25">
      <c r="B2" s="318"/>
      <c r="C2" s="112"/>
      <c r="D2" s="318"/>
      <c r="E2" s="112"/>
      <c r="F2" s="318"/>
      <c r="G2" s="318"/>
    </row>
    <row r="3" spans="2:7" ht="15.75" x14ac:dyDescent="0.25">
      <c r="B3" s="112"/>
      <c r="C3" s="112"/>
      <c r="D3" s="318"/>
      <c r="E3" s="117"/>
      <c r="F3" s="318"/>
      <c r="G3" s="117"/>
    </row>
    <row r="4" spans="2:7" ht="15.75" x14ac:dyDescent="0.25">
      <c r="B4" s="112"/>
      <c r="C4" s="112"/>
      <c r="D4" s="318"/>
      <c r="E4" s="117" t="s">
        <v>0</v>
      </c>
      <c r="F4" s="318"/>
      <c r="G4" s="226" t="s">
        <v>1</v>
      </c>
    </row>
    <row r="5" spans="2:7" s="304" customFormat="1" ht="15.75" x14ac:dyDescent="0.25">
      <c r="B5" s="112"/>
      <c r="C5" s="112"/>
      <c r="D5" s="318"/>
      <c r="E5" s="117" t="s">
        <v>2</v>
      </c>
      <c r="F5" s="318"/>
      <c r="G5" s="226" t="s">
        <v>1</v>
      </c>
    </row>
    <row r="6" spans="2:7" ht="15.75" x14ac:dyDescent="0.25">
      <c r="B6" s="112"/>
      <c r="C6" s="318"/>
      <c r="D6" s="318"/>
      <c r="E6" s="318"/>
      <c r="F6" s="318"/>
      <c r="G6" s="318"/>
    </row>
    <row r="7" spans="2:7" ht="3.75" customHeight="1" x14ac:dyDescent="0.25">
      <c r="B7" s="112"/>
      <c r="C7" s="318"/>
      <c r="D7" s="318"/>
      <c r="E7" s="318"/>
      <c r="F7" s="318"/>
      <c r="G7" s="318"/>
    </row>
    <row r="8" spans="2:7" ht="3.75" customHeight="1" x14ac:dyDescent="0.25">
      <c r="B8" s="112"/>
      <c r="C8" s="318"/>
      <c r="D8" s="318"/>
      <c r="E8" s="318"/>
      <c r="F8" s="318"/>
      <c r="G8" s="318"/>
    </row>
    <row r="9" spans="2:7" ht="15.75" x14ac:dyDescent="0.25">
      <c r="B9" s="112"/>
      <c r="C9" s="318"/>
      <c r="D9" s="318"/>
      <c r="E9" s="318"/>
      <c r="F9" s="318"/>
      <c r="G9" s="318"/>
    </row>
    <row r="10" spans="2:7" ht="15.75" x14ac:dyDescent="0.25">
      <c r="B10" s="112"/>
      <c r="C10" s="227"/>
      <c r="D10" s="315"/>
      <c r="E10" s="315"/>
      <c r="F10" s="228"/>
      <c r="G10" s="228"/>
    </row>
    <row r="11" spans="2:7" x14ac:dyDescent="0.25">
      <c r="B11" s="112"/>
      <c r="C11" s="320" t="s">
        <v>3</v>
      </c>
      <c r="D11" s="229"/>
      <c r="E11" s="229"/>
      <c r="F11" s="228"/>
      <c r="G11" s="228"/>
    </row>
    <row r="12" spans="2:7" ht="16.5" x14ac:dyDescent="0.25">
      <c r="B12" s="112"/>
      <c r="C12" s="291" t="s">
        <v>4</v>
      </c>
      <c r="D12" s="292"/>
      <c r="E12" s="292"/>
      <c r="F12" s="293"/>
      <c r="G12" s="293"/>
    </row>
    <row r="13" spans="2:7" ht="16.5" x14ac:dyDescent="0.25">
      <c r="B13" s="112"/>
      <c r="C13" s="294"/>
      <c r="D13" s="295"/>
      <c r="E13" s="295"/>
      <c r="F13" s="293"/>
      <c r="G13" s="293"/>
    </row>
    <row r="14" spans="2:7" ht="16.5" x14ac:dyDescent="0.25">
      <c r="B14" s="112"/>
      <c r="C14" s="296" t="s">
        <v>5</v>
      </c>
      <c r="D14" s="295"/>
      <c r="E14" s="295"/>
      <c r="F14" s="293"/>
      <c r="G14" s="293"/>
    </row>
    <row r="15" spans="2:7" ht="16.5" x14ac:dyDescent="0.25">
      <c r="B15" s="112"/>
      <c r="C15" s="368"/>
      <c r="D15" s="368"/>
      <c r="E15" s="368"/>
      <c r="F15" s="293"/>
      <c r="G15" s="293"/>
    </row>
    <row r="16" spans="2:7" ht="16.5" x14ac:dyDescent="0.25">
      <c r="B16" s="112"/>
      <c r="C16" s="313"/>
      <c r="D16" s="313"/>
      <c r="E16" s="313"/>
      <c r="F16" s="293"/>
      <c r="G16" s="293"/>
    </row>
    <row r="17" spans="2:7" ht="16.5" x14ac:dyDescent="0.25">
      <c r="B17" s="112"/>
      <c r="C17" s="297" t="s">
        <v>6</v>
      </c>
      <c r="D17" s="298"/>
      <c r="E17" s="298"/>
      <c r="F17" s="293"/>
      <c r="G17" s="293"/>
    </row>
    <row r="18" spans="2:7" ht="16.5" x14ac:dyDescent="0.25">
      <c r="B18" s="112"/>
      <c r="C18" s="299" t="s">
        <v>7</v>
      </c>
      <c r="D18" s="298"/>
      <c r="E18" s="298"/>
      <c r="F18" s="293"/>
      <c r="G18" s="293"/>
    </row>
    <row r="19" spans="2:7" ht="16.5" x14ac:dyDescent="0.25">
      <c r="B19" s="112"/>
      <c r="C19" s="299" t="s">
        <v>8</v>
      </c>
      <c r="D19" s="298"/>
      <c r="E19" s="298"/>
      <c r="F19" s="293"/>
      <c r="G19" s="293"/>
    </row>
    <row r="20" spans="2:7" ht="30.95" customHeight="1" x14ac:dyDescent="0.3">
      <c r="B20" s="112"/>
      <c r="C20" s="369" t="s">
        <v>9</v>
      </c>
      <c r="D20" s="369"/>
      <c r="E20" s="369"/>
      <c r="F20" s="293"/>
      <c r="G20" s="293"/>
    </row>
    <row r="21" spans="2:7" ht="32.25" customHeight="1" x14ac:dyDescent="0.3">
      <c r="B21" s="112"/>
      <c r="C21" s="369" t="s">
        <v>10</v>
      </c>
      <c r="D21" s="369"/>
      <c r="E21" s="369"/>
      <c r="F21" s="293"/>
      <c r="G21" s="293"/>
    </row>
    <row r="22" spans="2:7" ht="16.5" x14ac:dyDescent="0.25">
      <c r="B22" s="112"/>
      <c r="C22" s="298"/>
      <c r="D22" s="298"/>
      <c r="E22" s="298"/>
      <c r="F22" s="293"/>
      <c r="G22" s="293"/>
    </row>
    <row r="23" spans="2:7" ht="16.5" x14ac:dyDescent="0.25">
      <c r="B23" s="112"/>
      <c r="C23" s="297" t="s">
        <v>11</v>
      </c>
      <c r="D23" s="299"/>
      <c r="E23" s="299"/>
      <c r="F23" s="293"/>
      <c r="G23" s="293"/>
    </row>
    <row r="24" spans="2:7" ht="16.5" x14ac:dyDescent="0.25">
      <c r="B24" s="112"/>
      <c r="C24" s="300"/>
      <c r="D24" s="300"/>
      <c r="E24" s="300"/>
      <c r="F24" s="293"/>
      <c r="G24" s="293"/>
    </row>
    <row r="25" spans="2:7" ht="16.5" x14ac:dyDescent="0.3">
      <c r="B25" s="112"/>
      <c r="C25" s="370" t="s">
        <v>12</v>
      </c>
      <c r="D25" s="370"/>
      <c r="E25" s="370"/>
      <c r="F25" s="370"/>
      <c r="G25" s="370"/>
    </row>
    <row r="26" spans="2:7" s="157" customFormat="1" ht="15.75" x14ac:dyDescent="0.3">
      <c r="B26" s="233"/>
      <c r="C26" s="234"/>
      <c r="D26" s="234"/>
      <c r="E26" s="235"/>
      <c r="F26" s="233"/>
      <c r="G26" s="233"/>
    </row>
    <row r="27" spans="2:7" ht="31.5" x14ac:dyDescent="0.25">
      <c r="B27" s="112"/>
      <c r="C27" s="156" t="s">
        <v>13</v>
      </c>
      <c r="D27" s="318"/>
      <c r="E27" s="236" t="s">
        <v>14</v>
      </c>
      <c r="F27" s="318"/>
      <c r="G27" s="159" t="s">
        <v>15</v>
      </c>
    </row>
    <row r="28" spans="2:7" s="157" customFormat="1" ht="15.75" x14ac:dyDescent="0.25">
      <c r="B28" s="233"/>
      <c r="C28" s="237"/>
      <c r="E28" s="237"/>
      <c r="G28" s="237"/>
    </row>
    <row r="29" spans="2:7" ht="15.75" x14ac:dyDescent="0.3">
      <c r="B29" s="112"/>
      <c r="C29" s="230" t="s">
        <v>16</v>
      </c>
      <c r="D29" s="231"/>
      <c r="E29" s="238"/>
      <c r="F29" s="228"/>
      <c r="G29" s="228"/>
    </row>
    <row r="30" spans="2:7" ht="15.75" x14ac:dyDescent="0.3">
      <c r="B30" s="112"/>
      <c r="C30" s="322"/>
      <c r="D30" s="322"/>
      <c r="E30" s="239"/>
      <c r="F30" s="112"/>
      <c r="G30" s="112"/>
    </row>
    <row r="31" spans="2:7" ht="15.75" x14ac:dyDescent="0.25">
      <c r="B31" s="318"/>
      <c r="C31" s="318"/>
      <c r="D31" s="318"/>
      <c r="E31" s="318"/>
      <c r="F31" s="318"/>
      <c r="G31" s="318"/>
    </row>
    <row r="32" spans="2:7" ht="15.75" customHeight="1" x14ac:dyDescent="0.25">
      <c r="B32" s="112"/>
      <c r="C32" s="240" t="s">
        <v>17</v>
      </c>
      <c r="D32" s="241"/>
      <c r="E32" s="242" t="s">
        <v>18</v>
      </c>
      <c r="F32" s="243"/>
      <c r="G32" s="240" t="s">
        <v>19</v>
      </c>
    </row>
    <row r="33" spans="1:7" ht="43.5" customHeight="1" x14ac:dyDescent="0.25">
      <c r="A33" s="318"/>
      <c r="B33" s="112"/>
      <c r="C33" s="244" t="s">
        <v>20</v>
      </c>
      <c r="D33" s="241"/>
      <c r="E33" s="245" t="s">
        <v>21</v>
      </c>
      <c r="F33" s="246"/>
      <c r="G33" s="244" t="s">
        <v>22</v>
      </c>
    </row>
    <row r="34" spans="1:7" ht="31.5" customHeight="1" x14ac:dyDescent="0.25">
      <c r="A34" s="318"/>
      <c r="B34" s="112"/>
      <c r="C34" s="244" t="s">
        <v>23</v>
      </c>
      <c r="D34" s="241"/>
      <c r="E34" s="247" t="s">
        <v>24</v>
      </c>
      <c r="F34" s="246"/>
      <c r="G34" s="371" t="s">
        <v>25</v>
      </c>
    </row>
    <row r="35" spans="1:7" ht="24" customHeight="1" x14ac:dyDescent="0.25">
      <c r="A35" s="318"/>
      <c r="B35" s="112"/>
      <c r="C35" s="244" t="s">
        <v>26</v>
      </c>
      <c r="D35" s="241"/>
      <c r="E35" s="245" t="s">
        <v>27</v>
      </c>
      <c r="F35" s="246"/>
      <c r="G35" s="371"/>
    </row>
    <row r="36" spans="1:7" ht="48" customHeight="1" x14ac:dyDescent="0.25">
      <c r="A36" s="318"/>
      <c r="B36" s="112"/>
      <c r="C36" s="248" t="s">
        <v>28</v>
      </c>
      <c r="D36" s="241"/>
      <c r="E36" s="249" t="s">
        <v>29</v>
      </c>
      <c r="F36" s="250"/>
      <c r="G36" s="305"/>
    </row>
    <row r="37" spans="1:7" ht="12" customHeight="1" x14ac:dyDescent="0.25">
      <c r="A37" s="318"/>
      <c r="B37" s="112"/>
      <c r="C37" s="318"/>
      <c r="D37" s="318"/>
      <c r="E37" s="318"/>
      <c r="F37" s="318"/>
      <c r="G37" s="318"/>
    </row>
    <row r="38" spans="1:7" ht="15.75" x14ac:dyDescent="0.25">
      <c r="A38" s="318"/>
      <c r="B38" s="318"/>
      <c r="C38" s="322"/>
      <c r="D38" s="322"/>
      <c r="E38" s="322"/>
      <c r="F38" s="322"/>
      <c r="G38" s="112"/>
    </row>
    <row r="39" spans="1:7" ht="15.75" x14ac:dyDescent="0.25">
      <c r="A39" s="318"/>
      <c r="B39" s="318"/>
      <c r="C39" s="316" t="s">
        <v>30</v>
      </c>
      <c r="D39" s="251"/>
      <c r="E39" s="252"/>
      <c r="F39" s="251"/>
      <c r="G39" s="251"/>
    </row>
    <row r="40" spans="1:7" ht="15.75" x14ac:dyDescent="0.25">
      <c r="A40" s="318"/>
      <c r="B40" s="318"/>
      <c r="C40" s="367" t="s">
        <v>31</v>
      </c>
      <c r="D40" s="367"/>
      <c r="E40" s="367"/>
      <c r="F40" s="367"/>
      <c r="G40" s="367"/>
    </row>
    <row r="41" spans="1:7" ht="15.75" x14ac:dyDescent="0.25">
      <c r="A41" s="318"/>
      <c r="B41" s="321" t="s">
        <v>32</v>
      </c>
      <c r="C41" s="314" t="s">
        <v>33</v>
      </c>
      <c r="D41" s="321"/>
      <c r="E41" s="197"/>
      <c r="F41" s="321"/>
      <c r="G41" s="199"/>
    </row>
    <row r="42" spans="1:7" ht="15.75" x14ac:dyDescent="0.25">
      <c r="A42" s="318"/>
      <c r="B42" s="318"/>
      <c r="C42" s="318"/>
      <c r="D42" s="318"/>
      <c r="E42" s="318"/>
      <c r="F42" s="318"/>
      <c r="G42" s="318"/>
    </row>
    <row r="43" spans="1:7" ht="15.75" x14ac:dyDescent="0.25">
      <c r="A43" s="318"/>
      <c r="B43" s="318"/>
      <c r="C43" s="318"/>
      <c r="D43" s="318"/>
      <c r="E43" s="318"/>
      <c r="F43" s="318"/>
      <c r="G43" s="318"/>
    </row>
    <row r="44" spans="1:7" ht="15.75" x14ac:dyDescent="0.25">
      <c r="A44" s="318"/>
      <c r="B44" s="318"/>
      <c r="C44" s="318"/>
      <c r="D44" s="318"/>
      <c r="E44" s="318"/>
      <c r="F44" s="318"/>
      <c r="G44" s="318"/>
    </row>
    <row r="45" spans="1:7" ht="15.75" x14ac:dyDescent="0.25">
      <c r="A45" s="318"/>
      <c r="B45" s="318"/>
      <c r="C45" s="318"/>
      <c r="D45" s="318"/>
      <c r="E45" s="318"/>
      <c r="F45" s="318"/>
      <c r="G45" s="318"/>
    </row>
    <row r="46" spans="1:7" ht="15.75" x14ac:dyDescent="0.25">
      <c r="A46" s="318"/>
      <c r="B46" s="318"/>
      <c r="C46" s="318"/>
      <c r="D46" s="318"/>
      <c r="E46" s="318"/>
      <c r="F46" s="318"/>
      <c r="G46" s="318"/>
    </row>
    <row r="47" spans="1:7" ht="15.75" x14ac:dyDescent="0.25">
      <c r="A47" s="318"/>
      <c r="B47" s="318"/>
      <c r="C47" s="318"/>
      <c r="D47" s="318"/>
      <c r="E47" s="318"/>
      <c r="F47" s="318"/>
      <c r="G47" s="318"/>
    </row>
    <row r="48" spans="1:7" ht="24" customHeight="1" x14ac:dyDescent="0.25">
      <c r="A48" s="318"/>
      <c r="B48" s="318"/>
      <c r="C48" s="318"/>
      <c r="D48" s="318"/>
      <c r="E48" s="318"/>
      <c r="F48" s="318"/>
      <c r="G48" s="318"/>
    </row>
  </sheetData>
  <mergeCells count="6">
    <mergeCell ref="C40:G40"/>
    <mergeCell ref="C15:E15"/>
    <mergeCell ref="C20:E20"/>
    <mergeCell ref="C21:E21"/>
    <mergeCell ref="C25:G25"/>
    <mergeCell ref="G34:G35"/>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J28"/>
  <sheetViews>
    <sheetView topLeftCell="A6" zoomScale="85" zoomScaleNormal="85" workbookViewId="0">
      <selection activeCell="F10" sqref="F10"/>
    </sheetView>
  </sheetViews>
  <sheetFormatPr defaultColWidth="10.5" defaultRowHeight="16.5" x14ac:dyDescent="0.3"/>
  <cols>
    <col min="1" max="1" width="15.875" style="262" customWidth="1"/>
    <col min="2" max="2" width="29.875" style="262" customWidth="1"/>
    <col min="3" max="3" width="3" style="262" customWidth="1"/>
    <col min="4" max="4" width="38.5" style="262" customWidth="1"/>
    <col min="5" max="5" width="3" style="262" customWidth="1"/>
    <col min="6" max="6" width="29.5" style="262" customWidth="1"/>
    <col min="7" max="7" width="3" style="262" customWidth="1"/>
    <col min="8" max="8" width="29.5" style="262" customWidth="1"/>
    <col min="9" max="9" width="6.75" style="262" customWidth="1"/>
    <col min="10" max="10" width="39.5" style="262" customWidth="1"/>
    <col min="11" max="11" width="3" style="262" customWidth="1"/>
    <col min="12" max="12" width="39.5" style="262" customWidth="1"/>
    <col min="13" max="13" width="3" style="262" customWidth="1"/>
    <col min="14" max="14" width="39.5" style="262" customWidth="1"/>
    <col min="15" max="15" width="3" style="262" customWidth="1"/>
    <col min="16" max="16" width="39.5" style="262" customWidth="1"/>
    <col min="17" max="17" width="3" style="262" customWidth="1"/>
    <col min="18" max="18" width="39.5" style="262" customWidth="1"/>
    <col min="19" max="19" width="3" style="262" customWidth="1"/>
    <col min="20" max="16384" width="10.5" style="262"/>
  </cols>
  <sheetData>
    <row r="1" spans="1:296" ht="27" x14ac:dyDescent="0.45">
      <c r="A1" s="261" t="s">
        <v>207</v>
      </c>
    </row>
    <row r="3" spans="1:296" s="35" customFormat="1" ht="157.5" x14ac:dyDescent="0.25">
      <c r="A3" s="36" t="s">
        <v>208</v>
      </c>
      <c r="B3" s="37" t="s">
        <v>209</v>
      </c>
      <c r="C3" s="38"/>
      <c r="D3" s="11" t="s">
        <v>636</v>
      </c>
      <c r="E3" s="38"/>
      <c r="F3" s="39"/>
      <c r="G3" s="38"/>
      <c r="H3" s="39"/>
      <c r="I3" s="38"/>
      <c r="J3" s="7"/>
      <c r="L3" s="41"/>
      <c r="N3" s="41"/>
      <c r="P3" s="41"/>
      <c r="R3" s="41"/>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4"/>
      <c r="BS3" s="34"/>
      <c r="BT3" s="34"/>
      <c r="BU3" s="34"/>
      <c r="BV3" s="34"/>
      <c r="BW3" s="34"/>
      <c r="BX3" s="34"/>
      <c r="BY3" s="34"/>
      <c r="BZ3" s="34"/>
      <c r="CA3" s="34"/>
      <c r="CB3" s="34"/>
      <c r="CC3" s="34"/>
      <c r="CD3" s="34"/>
      <c r="CE3" s="34"/>
      <c r="CF3" s="34"/>
      <c r="CG3" s="34"/>
      <c r="CH3" s="34"/>
      <c r="CI3" s="34"/>
      <c r="CJ3" s="34"/>
      <c r="CK3" s="34"/>
      <c r="CL3" s="34"/>
      <c r="CM3" s="34"/>
      <c r="CN3" s="34"/>
      <c r="CO3" s="34"/>
      <c r="CP3" s="34"/>
      <c r="CQ3" s="34"/>
      <c r="CR3" s="34"/>
      <c r="CS3" s="34"/>
      <c r="CT3" s="34"/>
      <c r="CU3" s="34"/>
      <c r="CV3" s="34"/>
      <c r="CW3" s="34"/>
      <c r="CX3" s="34"/>
      <c r="CY3" s="34"/>
      <c r="CZ3" s="34"/>
      <c r="DA3" s="34"/>
      <c r="DB3" s="34"/>
      <c r="DC3" s="34"/>
      <c r="DD3" s="34"/>
      <c r="DE3" s="34"/>
      <c r="DF3" s="34"/>
      <c r="DG3" s="34"/>
      <c r="DH3" s="34"/>
      <c r="DI3" s="34"/>
      <c r="DJ3" s="34"/>
      <c r="DK3" s="34"/>
      <c r="DL3" s="34"/>
      <c r="DM3" s="34"/>
      <c r="DN3" s="34"/>
      <c r="DO3" s="34"/>
      <c r="DP3" s="34"/>
      <c r="DQ3" s="34"/>
      <c r="DR3" s="34"/>
      <c r="DS3" s="34"/>
      <c r="DT3" s="34"/>
      <c r="DU3" s="34"/>
      <c r="DV3" s="34"/>
      <c r="DW3" s="34"/>
      <c r="DX3" s="34"/>
      <c r="DY3" s="34"/>
      <c r="DZ3" s="34"/>
      <c r="EA3" s="34"/>
      <c r="EB3" s="34"/>
      <c r="EC3" s="34"/>
      <c r="ED3" s="34"/>
      <c r="EE3" s="34"/>
      <c r="EF3" s="34"/>
      <c r="EG3" s="34"/>
      <c r="EH3" s="34"/>
      <c r="EI3" s="34"/>
      <c r="EJ3" s="34"/>
      <c r="EK3" s="34"/>
      <c r="EL3" s="34"/>
      <c r="EM3" s="34"/>
      <c r="EN3" s="34"/>
      <c r="EO3" s="34"/>
      <c r="EP3" s="34"/>
      <c r="EQ3" s="34"/>
      <c r="ER3" s="34"/>
      <c r="ES3" s="34"/>
      <c r="ET3" s="34"/>
      <c r="EU3" s="34"/>
      <c r="EV3" s="34"/>
      <c r="EW3" s="34"/>
      <c r="EX3" s="34"/>
      <c r="EY3" s="34"/>
      <c r="EZ3" s="34"/>
      <c r="FA3" s="34"/>
      <c r="FB3" s="34"/>
      <c r="FC3" s="34"/>
      <c r="FD3" s="34"/>
      <c r="FE3" s="34"/>
      <c r="FF3" s="34"/>
      <c r="FG3" s="34"/>
      <c r="FH3" s="34"/>
      <c r="FI3" s="34"/>
      <c r="FJ3" s="34"/>
      <c r="FK3" s="34"/>
      <c r="FL3" s="34"/>
      <c r="FM3" s="34"/>
      <c r="FN3" s="34"/>
      <c r="FO3" s="34"/>
      <c r="FP3" s="34"/>
      <c r="FQ3" s="34"/>
      <c r="FR3" s="34"/>
      <c r="FS3" s="34"/>
      <c r="FT3" s="34"/>
      <c r="FU3" s="34"/>
      <c r="FV3" s="34"/>
      <c r="FW3" s="34"/>
      <c r="FX3" s="34"/>
      <c r="FY3" s="34"/>
      <c r="FZ3" s="34"/>
      <c r="GA3" s="34"/>
      <c r="GB3" s="34"/>
      <c r="GC3" s="34"/>
      <c r="GD3" s="34"/>
      <c r="GE3" s="34"/>
      <c r="GF3" s="34"/>
      <c r="GG3" s="34"/>
      <c r="GH3" s="34"/>
      <c r="GI3" s="34"/>
      <c r="GJ3" s="34"/>
      <c r="GK3" s="34"/>
      <c r="GL3" s="34"/>
      <c r="GM3" s="34"/>
      <c r="GN3" s="34"/>
      <c r="GO3" s="34"/>
      <c r="GP3" s="34"/>
      <c r="GQ3" s="34"/>
      <c r="GR3" s="34"/>
      <c r="GS3" s="34"/>
      <c r="GT3" s="34"/>
      <c r="GU3" s="34"/>
      <c r="GV3" s="34"/>
      <c r="GW3" s="34"/>
      <c r="GX3" s="34"/>
      <c r="GY3" s="34"/>
      <c r="GZ3" s="34"/>
      <c r="HA3" s="34"/>
      <c r="HB3" s="34"/>
      <c r="HC3" s="34"/>
      <c r="HD3" s="34"/>
      <c r="HE3" s="34"/>
      <c r="HF3" s="34"/>
      <c r="HG3" s="34"/>
      <c r="HH3" s="34"/>
      <c r="HI3" s="34"/>
      <c r="HJ3" s="34"/>
      <c r="HK3" s="34"/>
      <c r="HL3" s="34"/>
      <c r="HM3" s="34"/>
      <c r="HN3" s="34"/>
      <c r="HO3" s="34"/>
      <c r="HP3" s="34"/>
      <c r="HQ3" s="34"/>
      <c r="HR3" s="34"/>
      <c r="HS3" s="34"/>
      <c r="HT3" s="34"/>
      <c r="HU3" s="34"/>
      <c r="HV3" s="34"/>
      <c r="HW3" s="34"/>
      <c r="HX3" s="34"/>
      <c r="HY3" s="34"/>
      <c r="HZ3" s="34"/>
      <c r="IA3" s="34"/>
      <c r="IB3" s="34"/>
      <c r="IC3" s="34"/>
      <c r="ID3" s="34"/>
      <c r="IE3" s="34"/>
      <c r="IF3" s="34"/>
      <c r="IG3" s="34"/>
      <c r="IH3" s="34"/>
      <c r="II3" s="34"/>
      <c r="IJ3" s="34"/>
      <c r="IK3" s="34"/>
      <c r="IL3" s="34"/>
      <c r="IM3" s="34"/>
      <c r="IN3" s="34"/>
      <c r="IO3" s="34"/>
      <c r="IP3" s="34"/>
      <c r="IQ3" s="34"/>
      <c r="IR3" s="34"/>
      <c r="IS3" s="34"/>
      <c r="IT3" s="34"/>
      <c r="IU3" s="34"/>
      <c r="IV3" s="34"/>
      <c r="IW3" s="34"/>
      <c r="IX3" s="34"/>
      <c r="IY3" s="34"/>
      <c r="IZ3" s="34"/>
      <c r="JA3" s="34"/>
      <c r="JB3" s="34"/>
      <c r="JC3" s="34"/>
      <c r="JD3" s="34"/>
      <c r="JE3" s="34"/>
      <c r="JF3" s="34"/>
      <c r="JG3" s="34"/>
      <c r="JH3" s="34"/>
      <c r="JI3" s="34"/>
      <c r="JJ3" s="34"/>
      <c r="JK3" s="34"/>
      <c r="JL3" s="34"/>
      <c r="JM3" s="34"/>
      <c r="JN3" s="34"/>
      <c r="JO3" s="34"/>
      <c r="JP3" s="34"/>
      <c r="JQ3" s="34"/>
      <c r="JR3" s="34"/>
      <c r="JS3" s="34"/>
      <c r="JT3" s="34"/>
      <c r="JU3" s="34"/>
      <c r="JV3" s="34"/>
      <c r="JW3" s="34"/>
      <c r="JX3" s="34"/>
      <c r="JY3" s="34"/>
      <c r="JZ3" s="34"/>
      <c r="KA3" s="34"/>
      <c r="KB3" s="34"/>
      <c r="KC3" s="34"/>
      <c r="KD3" s="34"/>
      <c r="KE3" s="34"/>
      <c r="KF3" s="34"/>
      <c r="KG3" s="34"/>
      <c r="KH3" s="34"/>
      <c r="KI3" s="34"/>
      <c r="KJ3" s="34"/>
    </row>
    <row r="4" spans="1:296" s="4" customFormat="1" ht="19.5" x14ac:dyDescent="0.25">
      <c r="B4" s="2"/>
      <c r="C4" s="1"/>
      <c r="D4" s="2"/>
      <c r="E4" s="1"/>
      <c r="F4" s="2"/>
      <c r="G4" s="1"/>
      <c r="H4" s="2"/>
      <c r="I4" s="1"/>
      <c r="J4" s="3"/>
      <c r="L4" s="3"/>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row>
    <row r="5" spans="1:296" s="4" customFormat="1" ht="97.5" x14ac:dyDescent="0.25">
      <c r="A5" s="1"/>
      <c r="B5" s="2" t="s">
        <v>100</v>
      </c>
      <c r="C5" s="1"/>
      <c r="D5" s="90" t="s">
        <v>101</v>
      </c>
      <c r="E5" s="50"/>
      <c r="F5" s="90" t="s">
        <v>102</v>
      </c>
      <c r="G5" s="50"/>
      <c r="H5" s="90" t="s">
        <v>103</v>
      </c>
      <c r="I5" s="58"/>
      <c r="J5" s="51" t="s">
        <v>104</v>
      </c>
      <c r="K5" s="32"/>
      <c r="L5" s="33" t="s">
        <v>105</v>
      </c>
      <c r="M5" s="32"/>
      <c r="N5" s="33" t="s">
        <v>106</v>
      </c>
      <c r="O5" s="32"/>
      <c r="P5" s="33" t="s">
        <v>107</v>
      </c>
      <c r="Q5" s="32"/>
      <c r="R5" s="33" t="s">
        <v>108</v>
      </c>
      <c r="S5" s="32"/>
    </row>
    <row r="6" spans="1:296" s="4" customFormat="1" ht="19.5" x14ac:dyDescent="0.25">
      <c r="B6" s="2"/>
      <c r="C6" s="1"/>
      <c r="D6" s="2"/>
      <c r="E6" s="1"/>
      <c r="F6" s="2"/>
      <c r="G6" s="1"/>
      <c r="H6" s="2"/>
      <c r="I6" s="1"/>
      <c r="J6" s="3"/>
      <c r="L6" s="3"/>
      <c r="N6" s="3"/>
      <c r="P6" s="3"/>
      <c r="R6" s="3"/>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row>
    <row r="7" spans="1:296" s="35" customFormat="1" ht="47.25" x14ac:dyDescent="0.25">
      <c r="A7" s="47" t="s">
        <v>123</v>
      </c>
      <c r="B7" s="312" t="s">
        <v>210</v>
      </c>
      <c r="C7" s="34"/>
      <c r="D7" s="6" t="s">
        <v>63</v>
      </c>
      <c r="E7" s="34"/>
      <c r="F7" s="48"/>
      <c r="G7" s="34"/>
      <c r="H7" s="48"/>
      <c r="I7" s="34"/>
      <c r="J7" s="49"/>
    </row>
    <row r="8" spans="1:296" s="4" customFormat="1" ht="19.5" x14ac:dyDescent="0.25">
      <c r="B8" s="2"/>
      <c r="C8" s="1"/>
      <c r="D8" s="2"/>
      <c r="E8" s="1"/>
      <c r="F8" s="2"/>
      <c r="G8" s="1"/>
      <c r="H8" s="2"/>
      <c r="I8" s="1"/>
      <c r="J8" s="3"/>
      <c r="L8" s="3"/>
      <c r="N8" s="3"/>
      <c r="P8" s="3"/>
      <c r="R8" s="3"/>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row>
    <row r="9" spans="1:296" s="260" customFormat="1" ht="53.25" customHeight="1" x14ac:dyDescent="0.25">
      <c r="A9" s="14"/>
      <c r="B9" s="28" t="s">
        <v>211</v>
      </c>
      <c r="C9" s="8"/>
      <c r="D9" s="18"/>
      <c r="E9" s="8"/>
      <c r="F9" s="18"/>
      <c r="G9" s="20"/>
      <c r="H9" s="18"/>
      <c r="I9" s="20"/>
      <c r="J9" s="40"/>
      <c r="K9" s="21"/>
      <c r="L9" s="40"/>
      <c r="M9" s="21"/>
      <c r="N9" s="40"/>
      <c r="O9" s="21"/>
      <c r="P9" s="40"/>
      <c r="Q9" s="21"/>
      <c r="R9" s="40"/>
      <c r="S9" s="21"/>
      <c r="T9" s="318"/>
      <c r="U9" s="318"/>
      <c r="V9" s="318"/>
      <c r="W9" s="318"/>
      <c r="X9" s="318"/>
      <c r="Y9" s="318"/>
      <c r="Z9" s="318"/>
      <c r="AA9" s="318"/>
      <c r="AB9" s="318"/>
      <c r="AC9" s="318"/>
      <c r="AD9" s="318"/>
      <c r="AE9" s="318"/>
      <c r="AF9" s="318"/>
      <c r="AG9" s="318"/>
      <c r="AH9" s="318"/>
      <c r="AI9" s="318"/>
      <c r="AJ9" s="318"/>
      <c r="AK9" s="318"/>
      <c r="AL9" s="318"/>
      <c r="AM9" s="318"/>
      <c r="AN9" s="318"/>
      <c r="AO9" s="318"/>
      <c r="AP9" s="318"/>
      <c r="AQ9" s="318"/>
      <c r="AR9" s="318"/>
      <c r="AS9" s="318"/>
      <c r="AT9" s="318"/>
      <c r="AU9" s="318"/>
      <c r="AV9" s="318"/>
      <c r="AW9" s="318"/>
      <c r="AX9" s="318"/>
      <c r="AY9" s="318"/>
      <c r="AZ9" s="318"/>
      <c r="BA9" s="318"/>
      <c r="BB9" s="318"/>
      <c r="BC9" s="318"/>
      <c r="BD9" s="318"/>
      <c r="BE9" s="318"/>
      <c r="BF9" s="318"/>
      <c r="BG9" s="318"/>
      <c r="BH9" s="318"/>
      <c r="BI9" s="318"/>
      <c r="BJ9" s="318"/>
      <c r="BK9" s="318"/>
      <c r="BL9" s="318"/>
      <c r="BM9" s="318"/>
      <c r="BN9" s="318"/>
      <c r="BO9" s="318"/>
      <c r="BP9" s="318"/>
      <c r="BQ9" s="318"/>
      <c r="BR9" s="318"/>
      <c r="BS9" s="318"/>
      <c r="BT9" s="318"/>
      <c r="BU9" s="318"/>
      <c r="BV9" s="318"/>
      <c r="BW9" s="318"/>
      <c r="BX9" s="318"/>
      <c r="BY9" s="318"/>
      <c r="BZ9" s="318"/>
      <c r="CA9" s="318"/>
      <c r="CB9" s="318"/>
      <c r="CC9" s="318"/>
      <c r="CD9" s="318"/>
      <c r="CE9" s="318"/>
      <c r="CF9" s="318"/>
      <c r="CG9" s="318"/>
      <c r="CH9" s="318"/>
      <c r="CI9" s="318"/>
      <c r="CJ9" s="318"/>
      <c r="CK9" s="318"/>
      <c r="CL9" s="318"/>
      <c r="CM9" s="318"/>
      <c r="CN9" s="318"/>
      <c r="CO9" s="318"/>
      <c r="CP9" s="318"/>
      <c r="CQ9" s="318"/>
      <c r="CR9" s="318"/>
      <c r="CS9" s="318"/>
      <c r="CT9" s="318"/>
      <c r="CU9" s="318"/>
      <c r="CV9" s="318"/>
      <c r="CW9" s="318"/>
      <c r="CX9" s="318"/>
      <c r="CY9" s="318"/>
      <c r="CZ9" s="318"/>
      <c r="DA9" s="318"/>
      <c r="DB9" s="318"/>
      <c r="DC9" s="318"/>
      <c r="DD9" s="318"/>
      <c r="DE9" s="318"/>
      <c r="DF9" s="318"/>
      <c r="DG9" s="318"/>
      <c r="DH9" s="318"/>
      <c r="DI9" s="318"/>
      <c r="DJ9" s="318"/>
      <c r="DK9" s="318"/>
      <c r="DL9" s="318"/>
      <c r="DM9" s="318"/>
      <c r="DN9" s="318"/>
      <c r="DO9" s="318"/>
      <c r="DP9" s="318"/>
      <c r="DQ9" s="318"/>
      <c r="DR9" s="318"/>
      <c r="DS9" s="318"/>
      <c r="DT9" s="318"/>
      <c r="DU9" s="318"/>
      <c r="DV9" s="318"/>
      <c r="DW9" s="318"/>
      <c r="DX9" s="318"/>
      <c r="DY9" s="318"/>
      <c r="DZ9" s="318"/>
      <c r="EA9" s="318"/>
      <c r="EB9" s="318"/>
      <c r="EC9" s="318"/>
      <c r="ED9" s="318"/>
      <c r="EE9" s="318"/>
      <c r="EF9" s="318"/>
      <c r="EG9" s="318"/>
      <c r="EH9" s="318"/>
      <c r="EI9" s="318"/>
      <c r="EJ9" s="318"/>
      <c r="EK9" s="318"/>
      <c r="EL9" s="318"/>
      <c r="EM9" s="318"/>
      <c r="EN9" s="318"/>
      <c r="EO9" s="318"/>
      <c r="EP9" s="318"/>
      <c r="EQ9" s="318"/>
      <c r="ER9" s="318"/>
      <c r="ES9" s="318"/>
      <c r="ET9" s="318"/>
      <c r="EU9" s="318"/>
      <c r="EV9" s="318"/>
      <c r="EW9" s="318"/>
      <c r="EX9" s="318"/>
      <c r="EY9" s="318"/>
      <c r="EZ9" s="318"/>
      <c r="FA9" s="318"/>
      <c r="FB9" s="318"/>
      <c r="FC9" s="318"/>
      <c r="FD9" s="318"/>
      <c r="FE9" s="318"/>
      <c r="FF9" s="318"/>
      <c r="FG9" s="318"/>
      <c r="FH9" s="318"/>
      <c r="FI9" s="318"/>
      <c r="FJ9" s="318"/>
      <c r="FK9" s="318"/>
      <c r="FL9" s="318"/>
      <c r="FM9" s="318"/>
      <c r="FN9" s="318"/>
      <c r="FO9" s="318"/>
      <c r="FP9" s="318"/>
      <c r="FQ9" s="318"/>
      <c r="FR9" s="318"/>
      <c r="FS9" s="318"/>
      <c r="FT9" s="318"/>
      <c r="FU9" s="318"/>
      <c r="FV9" s="318"/>
      <c r="FW9" s="318"/>
      <c r="FX9" s="318"/>
      <c r="FY9" s="318"/>
      <c r="FZ9" s="318"/>
      <c r="GA9" s="318"/>
      <c r="GB9" s="318"/>
      <c r="GC9" s="318"/>
      <c r="GD9" s="318"/>
      <c r="GE9" s="318"/>
      <c r="GF9" s="318"/>
      <c r="GG9" s="318"/>
      <c r="GH9" s="318"/>
      <c r="GI9" s="318"/>
      <c r="GJ9" s="318"/>
      <c r="GK9" s="318"/>
      <c r="GL9" s="318"/>
      <c r="GM9" s="318"/>
      <c r="GN9" s="318"/>
      <c r="GO9" s="318"/>
      <c r="GP9" s="318"/>
      <c r="GQ9" s="318"/>
      <c r="GR9" s="318"/>
      <c r="GS9" s="318"/>
      <c r="GT9" s="318"/>
      <c r="GU9" s="318"/>
      <c r="GV9" s="318"/>
      <c r="GW9" s="318"/>
      <c r="GX9" s="318"/>
      <c r="GY9" s="318"/>
      <c r="GZ9" s="318"/>
      <c r="HA9" s="318"/>
      <c r="HB9" s="318"/>
      <c r="HC9" s="318"/>
      <c r="HD9" s="318"/>
      <c r="HE9" s="318"/>
      <c r="HF9" s="318"/>
      <c r="HG9" s="318"/>
      <c r="HH9" s="318"/>
      <c r="HI9" s="318"/>
      <c r="HJ9" s="318"/>
      <c r="HK9" s="318"/>
      <c r="HL9" s="318"/>
      <c r="HM9" s="318"/>
      <c r="HN9" s="318"/>
      <c r="HO9" s="318"/>
      <c r="HP9" s="318"/>
      <c r="HQ9" s="318"/>
      <c r="HR9" s="318"/>
      <c r="HS9" s="318"/>
      <c r="HT9" s="318"/>
      <c r="HU9" s="318"/>
      <c r="HV9" s="318"/>
      <c r="HW9" s="318"/>
      <c r="HX9" s="318"/>
      <c r="HY9" s="318"/>
      <c r="HZ9" s="318"/>
      <c r="IA9" s="318"/>
      <c r="IB9" s="318"/>
      <c r="IC9" s="318"/>
      <c r="ID9" s="318"/>
      <c r="IE9" s="318"/>
      <c r="IF9" s="318"/>
      <c r="IG9" s="318"/>
      <c r="IH9" s="318"/>
      <c r="II9" s="318"/>
      <c r="IJ9" s="318"/>
      <c r="IK9" s="318"/>
      <c r="IL9" s="318"/>
      <c r="IM9" s="318"/>
      <c r="IN9" s="318"/>
      <c r="IO9" s="318"/>
      <c r="IP9" s="318"/>
      <c r="IQ9" s="318"/>
      <c r="IR9" s="318"/>
      <c r="IS9" s="318"/>
      <c r="IT9" s="318"/>
      <c r="IU9" s="318"/>
      <c r="IV9" s="318"/>
      <c r="IW9" s="318"/>
      <c r="IX9" s="318"/>
      <c r="IY9" s="318"/>
      <c r="IZ9" s="318"/>
      <c r="JA9" s="318"/>
      <c r="JB9" s="318"/>
      <c r="JC9" s="318"/>
      <c r="JD9" s="318"/>
      <c r="JE9" s="318"/>
      <c r="JF9" s="318"/>
      <c r="JG9" s="318"/>
      <c r="JH9" s="318"/>
      <c r="JI9" s="318"/>
      <c r="JJ9" s="318"/>
      <c r="JK9" s="318"/>
      <c r="JL9" s="318"/>
      <c r="JM9" s="318"/>
      <c r="JN9" s="318"/>
      <c r="JO9" s="318"/>
      <c r="JP9" s="318"/>
      <c r="JQ9" s="318"/>
      <c r="JR9" s="318"/>
      <c r="JS9" s="318"/>
      <c r="JT9" s="318"/>
      <c r="JU9" s="318"/>
      <c r="JV9" s="318"/>
      <c r="JW9" s="318"/>
      <c r="JX9" s="318"/>
      <c r="JY9" s="318"/>
      <c r="JZ9" s="318"/>
      <c r="KA9" s="318"/>
      <c r="KB9" s="318"/>
      <c r="KC9" s="318"/>
      <c r="KD9" s="318"/>
      <c r="KE9" s="318"/>
      <c r="KF9" s="318"/>
      <c r="KG9" s="318"/>
      <c r="KH9" s="318"/>
      <c r="KI9" s="318"/>
      <c r="KJ9" s="318"/>
    </row>
    <row r="10" spans="1:296" s="260" customFormat="1" ht="53.25" customHeight="1" x14ac:dyDescent="0.25">
      <c r="A10" s="15"/>
      <c r="B10" s="24" t="s">
        <v>212</v>
      </c>
      <c r="C10" s="10"/>
      <c r="D10" s="11" t="s">
        <v>591</v>
      </c>
      <c r="E10" s="10"/>
      <c r="F10" s="337" t="s">
        <v>599</v>
      </c>
      <c r="G10" s="22"/>
      <c r="H10" s="96" t="s">
        <v>113</v>
      </c>
      <c r="I10" s="353" t="s">
        <v>630</v>
      </c>
      <c r="J10" s="407"/>
      <c r="K10" s="4"/>
      <c r="L10" s="41"/>
      <c r="M10" s="4"/>
      <c r="N10" s="41"/>
      <c r="O10" s="4"/>
      <c r="P10" s="41"/>
      <c r="Q10" s="4"/>
      <c r="R10" s="41"/>
      <c r="S10" s="4"/>
      <c r="T10" s="318"/>
      <c r="U10" s="318"/>
      <c r="V10" s="318"/>
      <c r="W10" s="318"/>
      <c r="X10" s="318"/>
      <c r="Y10" s="318"/>
      <c r="Z10" s="318"/>
      <c r="AA10" s="318"/>
      <c r="AB10" s="318"/>
      <c r="AC10" s="318"/>
      <c r="AD10" s="318"/>
      <c r="AE10" s="318"/>
      <c r="AF10" s="318"/>
      <c r="AG10" s="318"/>
      <c r="AH10" s="318"/>
      <c r="AI10" s="318"/>
      <c r="AJ10" s="318"/>
      <c r="AK10" s="318"/>
      <c r="AL10" s="318"/>
      <c r="AM10" s="318"/>
      <c r="AN10" s="318"/>
      <c r="AO10" s="318"/>
      <c r="AP10" s="318"/>
      <c r="AQ10" s="318"/>
      <c r="AR10" s="318"/>
      <c r="AS10" s="318"/>
      <c r="AT10" s="318"/>
      <c r="AU10" s="318"/>
      <c r="AV10" s="318"/>
      <c r="AW10" s="318"/>
      <c r="AX10" s="318"/>
      <c r="AY10" s="318"/>
      <c r="AZ10" s="318"/>
      <c r="BA10" s="318"/>
      <c r="BB10" s="318"/>
      <c r="BC10" s="318"/>
      <c r="BD10" s="318"/>
      <c r="BE10" s="318"/>
      <c r="BF10" s="318"/>
      <c r="BG10" s="318"/>
      <c r="BH10" s="318"/>
      <c r="BI10" s="318"/>
      <c r="BJ10" s="318"/>
      <c r="BK10" s="318"/>
      <c r="BL10" s="318"/>
      <c r="BM10" s="318"/>
      <c r="BN10" s="318"/>
      <c r="BO10" s="318"/>
      <c r="BP10" s="318"/>
      <c r="BQ10" s="318"/>
      <c r="BR10" s="318"/>
      <c r="BS10" s="318"/>
      <c r="BT10" s="318"/>
      <c r="BU10" s="318"/>
      <c r="BV10" s="318"/>
      <c r="BW10" s="318"/>
      <c r="BX10" s="318"/>
      <c r="BY10" s="318"/>
      <c r="BZ10" s="318"/>
      <c r="CA10" s="318"/>
      <c r="CB10" s="318"/>
      <c r="CC10" s="318"/>
      <c r="CD10" s="318"/>
      <c r="CE10" s="318"/>
      <c r="CF10" s="318"/>
      <c r="CG10" s="318"/>
      <c r="CH10" s="318"/>
      <c r="CI10" s="318"/>
      <c r="CJ10" s="318"/>
      <c r="CK10" s="318"/>
      <c r="CL10" s="318"/>
      <c r="CM10" s="318"/>
      <c r="CN10" s="318"/>
      <c r="CO10" s="318"/>
      <c r="CP10" s="318"/>
      <c r="CQ10" s="318"/>
      <c r="CR10" s="318"/>
      <c r="CS10" s="318"/>
      <c r="CT10" s="318"/>
      <c r="CU10" s="318"/>
      <c r="CV10" s="318"/>
      <c r="CW10" s="318"/>
      <c r="CX10" s="318"/>
      <c r="CY10" s="318"/>
      <c r="CZ10" s="318"/>
      <c r="DA10" s="318"/>
      <c r="DB10" s="318"/>
      <c r="DC10" s="318"/>
      <c r="DD10" s="318"/>
      <c r="DE10" s="318"/>
      <c r="DF10" s="318"/>
      <c r="DG10" s="318"/>
      <c r="DH10" s="318"/>
      <c r="DI10" s="318"/>
      <c r="DJ10" s="318"/>
      <c r="DK10" s="318"/>
      <c r="DL10" s="318"/>
      <c r="DM10" s="318"/>
      <c r="DN10" s="318"/>
      <c r="DO10" s="318"/>
      <c r="DP10" s="318"/>
      <c r="DQ10" s="318"/>
      <c r="DR10" s="318"/>
      <c r="DS10" s="318"/>
      <c r="DT10" s="318"/>
      <c r="DU10" s="318"/>
      <c r="DV10" s="318"/>
      <c r="DW10" s="318"/>
      <c r="DX10" s="318"/>
      <c r="DY10" s="318"/>
      <c r="DZ10" s="318"/>
      <c r="EA10" s="318"/>
      <c r="EB10" s="318"/>
      <c r="EC10" s="318"/>
      <c r="ED10" s="318"/>
      <c r="EE10" s="318"/>
      <c r="EF10" s="318"/>
      <c r="EG10" s="318"/>
      <c r="EH10" s="318"/>
      <c r="EI10" s="318"/>
      <c r="EJ10" s="318"/>
      <c r="EK10" s="318"/>
      <c r="EL10" s="318"/>
      <c r="EM10" s="318"/>
      <c r="EN10" s="318"/>
      <c r="EO10" s="318"/>
      <c r="EP10" s="318"/>
      <c r="EQ10" s="318"/>
      <c r="ER10" s="318"/>
      <c r="ES10" s="318"/>
      <c r="ET10" s="318"/>
      <c r="EU10" s="318"/>
      <c r="EV10" s="318"/>
      <c r="EW10" s="318"/>
      <c r="EX10" s="318"/>
      <c r="EY10" s="318"/>
      <c r="EZ10" s="318"/>
      <c r="FA10" s="318"/>
      <c r="FB10" s="318"/>
      <c r="FC10" s="318"/>
      <c r="FD10" s="318"/>
      <c r="FE10" s="318"/>
      <c r="FF10" s="318"/>
      <c r="FG10" s="318"/>
      <c r="FH10" s="318"/>
      <c r="FI10" s="318"/>
      <c r="FJ10" s="318"/>
      <c r="FK10" s="318"/>
      <c r="FL10" s="318"/>
      <c r="FM10" s="318"/>
      <c r="FN10" s="318"/>
      <c r="FO10" s="318"/>
      <c r="FP10" s="318"/>
      <c r="FQ10" s="318"/>
      <c r="FR10" s="318"/>
      <c r="FS10" s="318"/>
      <c r="FT10" s="318"/>
      <c r="FU10" s="318"/>
      <c r="FV10" s="318"/>
      <c r="FW10" s="318"/>
      <c r="FX10" s="318"/>
      <c r="FY10" s="318"/>
      <c r="FZ10" s="318"/>
      <c r="GA10" s="318"/>
      <c r="GB10" s="318"/>
      <c r="GC10" s="318"/>
      <c r="GD10" s="318"/>
      <c r="GE10" s="318"/>
      <c r="GF10" s="318"/>
      <c r="GG10" s="318"/>
      <c r="GH10" s="318"/>
      <c r="GI10" s="318"/>
      <c r="GJ10" s="318"/>
      <c r="GK10" s="318"/>
      <c r="GL10" s="318"/>
      <c r="GM10" s="318"/>
      <c r="GN10" s="318"/>
      <c r="GO10" s="318"/>
      <c r="GP10" s="318"/>
      <c r="GQ10" s="318"/>
      <c r="GR10" s="318"/>
      <c r="GS10" s="318"/>
      <c r="GT10" s="318"/>
      <c r="GU10" s="318"/>
      <c r="GV10" s="318"/>
      <c r="GW10" s="318"/>
      <c r="GX10" s="318"/>
      <c r="GY10" s="318"/>
      <c r="GZ10" s="318"/>
      <c r="HA10" s="318"/>
      <c r="HB10" s="318"/>
      <c r="HC10" s="318"/>
      <c r="HD10" s="318"/>
      <c r="HE10" s="318"/>
      <c r="HF10" s="318"/>
      <c r="HG10" s="318"/>
      <c r="HH10" s="318"/>
      <c r="HI10" s="318"/>
      <c r="HJ10" s="318"/>
      <c r="HK10" s="318"/>
      <c r="HL10" s="318"/>
      <c r="HM10" s="318"/>
      <c r="HN10" s="318"/>
      <c r="HO10" s="318"/>
      <c r="HP10" s="318"/>
      <c r="HQ10" s="318"/>
      <c r="HR10" s="318"/>
      <c r="HS10" s="318"/>
      <c r="HT10" s="318"/>
      <c r="HU10" s="318"/>
      <c r="HV10" s="318"/>
      <c r="HW10" s="318"/>
      <c r="HX10" s="318"/>
      <c r="HY10" s="318"/>
      <c r="HZ10" s="318"/>
      <c r="IA10" s="318"/>
      <c r="IB10" s="318"/>
      <c r="IC10" s="318"/>
      <c r="ID10" s="318"/>
      <c r="IE10" s="318"/>
      <c r="IF10" s="318"/>
      <c r="IG10" s="318"/>
      <c r="IH10" s="318"/>
      <c r="II10" s="318"/>
      <c r="IJ10" s="318"/>
      <c r="IK10" s="318"/>
      <c r="IL10" s="318"/>
      <c r="IM10" s="318"/>
      <c r="IN10" s="318"/>
      <c r="IO10" s="318"/>
      <c r="IP10" s="318"/>
      <c r="IQ10" s="318"/>
      <c r="IR10" s="318"/>
      <c r="IS10" s="318"/>
      <c r="IT10" s="318"/>
      <c r="IU10" s="318"/>
      <c r="IV10" s="318"/>
      <c r="IW10" s="318"/>
      <c r="IX10" s="318"/>
      <c r="IY10" s="318"/>
      <c r="IZ10" s="318"/>
      <c r="JA10" s="318"/>
      <c r="JB10" s="318"/>
      <c r="JC10" s="318"/>
      <c r="JD10" s="318"/>
      <c r="JE10" s="318"/>
      <c r="JF10" s="318"/>
      <c r="JG10" s="318"/>
      <c r="JH10" s="318"/>
      <c r="JI10" s="318"/>
      <c r="JJ10" s="318"/>
      <c r="JK10" s="318"/>
      <c r="JL10" s="318"/>
      <c r="JM10" s="318"/>
      <c r="JN10" s="318"/>
      <c r="JO10" s="318"/>
      <c r="JP10" s="318"/>
      <c r="JQ10" s="318"/>
      <c r="JR10" s="318"/>
      <c r="JS10" s="318"/>
      <c r="JT10" s="318"/>
      <c r="JU10" s="318"/>
      <c r="JV10" s="318"/>
      <c r="JW10" s="318"/>
      <c r="JX10" s="318"/>
      <c r="JY10" s="318"/>
      <c r="JZ10" s="318"/>
      <c r="KA10" s="318"/>
      <c r="KB10" s="318"/>
      <c r="KC10" s="318"/>
      <c r="KD10" s="318"/>
      <c r="KE10" s="318"/>
      <c r="KF10" s="318"/>
      <c r="KG10" s="318"/>
      <c r="KH10" s="318"/>
      <c r="KI10" s="318"/>
      <c r="KJ10" s="318"/>
    </row>
    <row r="11" spans="1:296" s="260" customFormat="1" ht="53.25" customHeight="1" x14ac:dyDescent="0.25">
      <c r="A11" s="15"/>
      <c r="B11" s="24" t="s">
        <v>213</v>
      </c>
      <c r="C11" s="10"/>
      <c r="D11" s="11" t="s">
        <v>601</v>
      </c>
      <c r="E11" s="10"/>
      <c r="F11" s="337" t="s">
        <v>599</v>
      </c>
      <c r="G11" s="22"/>
      <c r="H11" s="96" t="s">
        <v>113</v>
      </c>
      <c r="I11" s="353" t="s">
        <v>630</v>
      </c>
      <c r="J11" s="405"/>
      <c r="K11" s="35"/>
      <c r="L11" s="41"/>
      <c r="M11" s="35"/>
      <c r="N11" s="41"/>
      <c r="O11" s="35"/>
      <c r="P11" s="41"/>
      <c r="Q11" s="35"/>
      <c r="R11" s="41"/>
      <c r="S11" s="35"/>
      <c r="T11" s="318"/>
      <c r="U11" s="318"/>
      <c r="V11" s="318"/>
      <c r="W11" s="318"/>
      <c r="X11" s="318"/>
      <c r="Y11" s="318"/>
      <c r="Z11" s="318"/>
      <c r="AA11" s="318"/>
      <c r="AB11" s="318"/>
      <c r="AC11" s="318"/>
      <c r="AD11" s="318"/>
      <c r="AE11" s="318"/>
      <c r="AF11" s="318"/>
      <c r="AG11" s="318"/>
      <c r="AH11" s="318"/>
      <c r="AI11" s="318"/>
      <c r="AJ11" s="318"/>
      <c r="AK11" s="318"/>
      <c r="AL11" s="318"/>
      <c r="AM11" s="318"/>
      <c r="AN11" s="318"/>
      <c r="AO11" s="318"/>
      <c r="AP11" s="318"/>
      <c r="AQ11" s="318"/>
      <c r="AR11" s="318"/>
      <c r="AS11" s="318"/>
      <c r="AT11" s="318"/>
      <c r="AU11" s="318"/>
      <c r="AV11" s="318"/>
      <c r="AW11" s="318"/>
      <c r="AX11" s="318"/>
      <c r="AY11" s="318"/>
      <c r="AZ11" s="318"/>
      <c r="BA11" s="318"/>
      <c r="BB11" s="318"/>
      <c r="BC11" s="318"/>
      <c r="BD11" s="318"/>
      <c r="BE11" s="318"/>
      <c r="BF11" s="318"/>
      <c r="BG11" s="318"/>
      <c r="BH11" s="318"/>
      <c r="BI11" s="318"/>
      <c r="BJ11" s="318"/>
      <c r="BK11" s="318"/>
      <c r="BL11" s="318"/>
      <c r="BM11" s="318"/>
      <c r="BN11" s="318"/>
      <c r="BO11" s="318"/>
      <c r="BP11" s="318"/>
      <c r="BQ11" s="318"/>
      <c r="BR11" s="318"/>
      <c r="BS11" s="318"/>
      <c r="BT11" s="318"/>
      <c r="BU11" s="318"/>
      <c r="BV11" s="318"/>
      <c r="BW11" s="318"/>
      <c r="BX11" s="318"/>
      <c r="BY11" s="318"/>
      <c r="BZ11" s="318"/>
      <c r="CA11" s="318"/>
      <c r="CB11" s="318"/>
      <c r="CC11" s="318"/>
      <c r="CD11" s="318"/>
      <c r="CE11" s="318"/>
      <c r="CF11" s="318"/>
      <c r="CG11" s="318"/>
      <c r="CH11" s="318"/>
      <c r="CI11" s="318"/>
      <c r="CJ11" s="318"/>
      <c r="CK11" s="318"/>
      <c r="CL11" s="318"/>
      <c r="CM11" s="318"/>
      <c r="CN11" s="318"/>
      <c r="CO11" s="318"/>
      <c r="CP11" s="318"/>
      <c r="CQ11" s="318"/>
      <c r="CR11" s="318"/>
      <c r="CS11" s="318"/>
      <c r="CT11" s="318"/>
      <c r="CU11" s="318"/>
      <c r="CV11" s="318"/>
      <c r="CW11" s="318"/>
      <c r="CX11" s="318"/>
      <c r="CY11" s="318"/>
      <c r="CZ11" s="318"/>
      <c r="DA11" s="318"/>
      <c r="DB11" s="318"/>
      <c r="DC11" s="318"/>
      <c r="DD11" s="318"/>
      <c r="DE11" s="318"/>
      <c r="DF11" s="318"/>
      <c r="DG11" s="318"/>
      <c r="DH11" s="318"/>
      <c r="DI11" s="318"/>
      <c r="DJ11" s="318"/>
      <c r="DK11" s="318"/>
      <c r="DL11" s="318"/>
      <c r="DM11" s="318"/>
      <c r="DN11" s="318"/>
      <c r="DO11" s="318"/>
      <c r="DP11" s="318"/>
      <c r="DQ11" s="318"/>
      <c r="DR11" s="318"/>
      <c r="DS11" s="318"/>
      <c r="DT11" s="318"/>
      <c r="DU11" s="318"/>
      <c r="DV11" s="318"/>
      <c r="DW11" s="318"/>
      <c r="DX11" s="318"/>
      <c r="DY11" s="318"/>
      <c r="DZ11" s="318"/>
      <c r="EA11" s="318"/>
      <c r="EB11" s="318"/>
      <c r="EC11" s="318"/>
      <c r="ED11" s="318"/>
      <c r="EE11" s="318"/>
      <c r="EF11" s="318"/>
      <c r="EG11" s="318"/>
      <c r="EH11" s="318"/>
      <c r="EI11" s="318"/>
      <c r="EJ11" s="318"/>
      <c r="EK11" s="318"/>
      <c r="EL11" s="318"/>
      <c r="EM11" s="318"/>
      <c r="EN11" s="318"/>
      <c r="EO11" s="318"/>
      <c r="EP11" s="318"/>
      <c r="EQ11" s="318"/>
      <c r="ER11" s="318"/>
      <c r="ES11" s="318"/>
      <c r="ET11" s="318"/>
      <c r="EU11" s="318"/>
      <c r="EV11" s="318"/>
      <c r="EW11" s="318"/>
      <c r="EX11" s="318"/>
      <c r="EY11" s="318"/>
      <c r="EZ11" s="318"/>
      <c r="FA11" s="318"/>
      <c r="FB11" s="318"/>
      <c r="FC11" s="318"/>
      <c r="FD11" s="318"/>
      <c r="FE11" s="318"/>
      <c r="FF11" s="318"/>
      <c r="FG11" s="318"/>
      <c r="FH11" s="318"/>
      <c r="FI11" s="318"/>
      <c r="FJ11" s="318"/>
      <c r="FK11" s="318"/>
      <c r="FL11" s="318"/>
      <c r="FM11" s="318"/>
      <c r="FN11" s="318"/>
      <c r="FO11" s="318"/>
      <c r="FP11" s="318"/>
      <c r="FQ11" s="318"/>
      <c r="FR11" s="318"/>
      <c r="FS11" s="318"/>
      <c r="FT11" s="318"/>
      <c r="FU11" s="318"/>
      <c r="FV11" s="318"/>
      <c r="FW11" s="318"/>
      <c r="FX11" s="318"/>
      <c r="FY11" s="318"/>
      <c r="FZ11" s="318"/>
      <c r="GA11" s="318"/>
      <c r="GB11" s="318"/>
      <c r="GC11" s="318"/>
      <c r="GD11" s="318"/>
      <c r="GE11" s="318"/>
      <c r="GF11" s="318"/>
      <c r="GG11" s="318"/>
      <c r="GH11" s="318"/>
      <c r="GI11" s="318"/>
      <c r="GJ11" s="318"/>
      <c r="GK11" s="318"/>
      <c r="GL11" s="318"/>
      <c r="GM11" s="318"/>
      <c r="GN11" s="318"/>
      <c r="GO11" s="318"/>
      <c r="GP11" s="318"/>
      <c r="GQ11" s="318"/>
      <c r="GR11" s="318"/>
      <c r="GS11" s="318"/>
      <c r="GT11" s="318"/>
      <c r="GU11" s="318"/>
      <c r="GV11" s="318"/>
      <c r="GW11" s="318"/>
      <c r="GX11" s="318"/>
      <c r="GY11" s="318"/>
      <c r="GZ11" s="318"/>
      <c r="HA11" s="318"/>
      <c r="HB11" s="318"/>
      <c r="HC11" s="318"/>
      <c r="HD11" s="318"/>
      <c r="HE11" s="318"/>
      <c r="HF11" s="318"/>
      <c r="HG11" s="318"/>
      <c r="HH11" s="318"/>
      <c r="HI11" s="318"/>
      <c r="HJ11" s="318"/>
      <c r="HK11" s="318"/>
      <c r="HL11" s="318"/>
      <c r="HM11" s="318"/>
      <c r="HN11" s="318"/>
      <c r="HO11" s="318"/>
      <c r="HP11" s="318"/>
      <c r="HQ11" s="318"/>
      <c r="HR11" s="318"/>
      <c r="HS11" s="318"/>
      <c r="HT11" s="318"/>
      <c r="HU11" s="318"/>
      <c r="HV11" s="318"/>
      <c r="HW11" s="318"/>
      <c r="HX11" s="318"/>
      <c r="HY11" s="318"/>
      <c r="HZ11" s="318"/>
      <c r="IA11" s="318"/>
      <c r="IB11" s="318"/>
      <c r="IC11" s="318"/>
      <c r="ID11" s="318"/>
      <c r="IE11" s="318"/>
      <c r="IF11" s="318"/>
      <c r="IG11" s="318"/>
      <c r="IH11" s="318"/>
      <c r="II11" s="318"/>
      <c r="IJ11" s="318"/>
      <c r="IK11" s="318"/>
      <c r="IL11" s="318"/>
      <c r="IM11" s="318"/>
      <c r="IN11" s="318"/>
      <c r="IO11" s="318"/>
      <c r="IP11" s="318"/>
      <c r="IQ11" s="318"/>
      <c r="IR11" s="318"/>
      <c r="IS11" s="318"/>
      <c r="IT11" s="318"/>
      <c r="IU11" s="318"/>
      <c r="IV11" s="318"/>
      <c r="IW11" s="318"/>
      <c r="IX11" s="318"/>
      <c r="IY11" s="318"/>
      <c r="IZ11" s="318"/>
      <c r="JA11" s="318"/>
      <c r="JB11" s="318"/>
      <c r="JC11" s="318"/>
      <c r="JD11" s="318"/>
      <c r="JE11" s="318"/>
      <c r="JF11" s="318"/>
      <c r="JG11" s="318"/>
      <c r="JH11" s="318"/>
      <c r="JI11" s="318"/>
      <c r="JJ11" s="318"/>
      <c r="JK11" s="318"/>
      <c r="JL11" s="318"/>
      <c r="JM11" s="318"/>
      <c r="JN11" s="318"/>
      <c r="JO11" s="318"/>
      <c r="JP11" s="318"/>
      <c r="JQ11" s="318"/>
      <c r="JR11" s="318"/>
      <c r="JS11" s="318"/>
      <c r="JT11" s="318"/>
      <c r="JU11" s="318"/>
      <c r="JV11" s="318"/>
      <c r="JW11" s="318"/>
      <c r="JX11" s="318"/>
      <c r="JY11" s="318"/>
      <c r="JZ11" s="318"/>
      <c r="KA11" s="318"/>
      <c r="KB11" s="318"/>
      <c r="KC11" s="318"/>
      <c r="KD11" s="318"/>
      <c r="KE11" s="318"/>
      <c r="KF11" s="318"/>
      <c r="KG11" s="318"/>
      <c r="KH11" s="318"/>
      <c r="KI11" s="318"/>
      <c r="KJ11" s="318"/>
    </row>
    <row r="12" spans="1:296" s="260" customFormat="1" ht="53.25" customHeight="1" x14ac:dyDescent="0.3">
      <c r="A12" s="15"/>
      <c r="B12" s="26" t="s">
        <v>214</v>
      </c>
      <c r="C12" s="10"/>
      <c r="D12" s="11" t="s">
        <v>81</v>
      </c>
      <c r="E12" s="10"/>
      <c r="F12" s="11" t="s">
        <v>215</v>
      </c>
      <c r="G12" s="262"/>
      <c r="H12" s="96" t="s">
        <v>113</v>
      </c>
      <c r="I12" s="262"/>
      <c r="J12" s="405"/>
      <c r="K12" s="4"/>
      <c r="L12" s="41"/>
      <c r="M12" s="4"/>
      <c r="N12" s="41"/>
      <c r="O12" s="4"/>
      <c r="P12" s="41"/>
      <c r="Q12" s="4"/>
      <c r="R12" s="41"/>
      <c r="S12" s="4"/>
      <c r="T12" s="318"/>
      <c r="U12" s="318"/>
      <c r="V12" s="318"/>
      <c r="W12" s="318"/>
      <c r="X12" s="318"/>
      <c r="Y12" s="318"/>
      <c r="Z12" s="318"/>
      <c r="AA12" s="318"/>
      <c r="AB12" s="318"/>
      <c r="AC12" s="318"/>
      <c r="AD12" s="318"/>
      <c r="AE12" s="318"/>
      <c r="AF12" s="318"/>
      <c r="AG12" s="318"/>
      <c r="AH12" s="318"/>
      <c r="AI12" s="318"/>
      <c r="AJ12" s="318"/>
      <c r="AK12" s="318"/>
      <c r="AL12" s="318"/>
      <c r="AM12" s="318"/>
      <c r="AN12" s="318"/>
      <c r="AO12" s="318"/>
      <c r="AP12" s="318"/>
      <c r="AQ12" s="318"/>
      <c r="AR12" s="318"/>
      <c r="AS12" s="318"/>
      <c r="AT12" s="318"/>
      <c r="AU12" s="318"/>
      <c r="AV12" s="318"/>
      <c r="AW12" s="318"/>
      <c r="AX12" s="318"/>
      <c r="AY12" s="318"/>
      <c r="AZ12" s="318"/>
      <c r="BA12" s="318"/>
      <c r="BB12" s="318"/>
      <c r="BC12" s="318"/>
      <c r="BD12" s="318"/>
      <c r="BE12" s="318"/>
      <c r="BF12" s="318"/>
      <c r="BG12" s="318"/>
      <c r="BH12" s="318"/>
      <c r="BI12" s="318"/>
      <c r="BJ12" s="318"/>
      <c r="BK12" s="318"/>
      <c r="BL12" s="318"/>
      <c r="BM12" s="318"/>
      <c r="BN12" s="318"/>
      <c r="BO12" s="318"/>
      <c r="BP12" s="318"/>
      <c r="BQ12" s="318"/>
      <c r="BR12" s="318"/>
      <c r="BS12" s="318"/>
      <c r="BT12" s="318"/>
      <c r="BU12" s="318"/>
      <c r="BV12" s="318"/>
      <c r="BW12" s="318"/>
      <c r="BX12" s="318"/>
      <c r="BY12" s="318"/>
      <c r="BZ12" s="318"/>
      <c r="CA12" s="318"/>
      <c r="CB12" s="318"/>
      <c r="CC12" s="318"/>
      <c r="CD12" s="318"/>
      <c r="CE12" s="318"/>
      <c r="CF12" s="318"/>
      <c r="CG12" s="318"/>
      <c r="CH12" s="318"/>
      <c r="CI12" s="318"/>
      <c r="CJ12" s="318"/>
      <c r="CK12" s="318"/>
      <c r="CL12" s="318"/>
      <c r="CM12" s="318"/>
      <c r="CN12" s="318"/>
      <c r="CO12" s="318"/>
      <c r="CP12" s="318"/>
      <c r="CQ12" s="318"/>
      <c r="CR12" s="318"/>
      <c r="CS12" s="318"/>
      <c r="CT12" s="318"/>
      <c r="CU12" s="318"/>
      <c r="CV12" s="318"/>
      <c r="CW12" s="318"/>
      <c r="CX12" s="318"/>
      <c r="CY12" s="318"/>
      <c r="CZ12" s="318"/>
      <c r="DA12" s="318"/>
      <c r="DB12" s="318"/>
      <c r="DC12" s="318"/>
      <c r="DD12" s="318"/>
      <c r="DE12" s="318"/>
      <c r="DF12" s="318"/>
      <c r="DG12" s="318"/>
      <c r="DH12" s="318"/>
      <c r="DI12" s="318"/>
      <c r="DJ12" s="318"/>
      <c r="DK12" s="318"/>
      <c r="DL12" s="318"/>
      <c r="DM12" s="318"/>
      <c r="DN12" s="318"/>
      <c r="DO12" s="318"/>
      <c r="DP12" s="318"/>
      <c r="DQ12" s="318"/>
      <c r="DR12" s="318"/>
      <c r="DS12" s="318"/>
      <c r="DT12" s="318"/>
      <c r="DU12" s="318"/>
      <c r="DV12" s="318"/>
      <c r="DW12" s="318"/>
      <c r="DX12" s="318"/>
      <c r="DY12" s="318"/>
      <c r="DZ12" s="318"/>
      <c r="EA12" s="318"/>
      <c r="EB12" s="318"/>
      <c r="EC12" s="318"/>
      <c r="ED12" s="318"/>
      <c r="EE12" s="318"/>
      <c r="EF12" s="318"/>
      <c r="EG12" s="318"/>
      <c r="EH12" s="318"/>
      <c r="EI12" s="318"/>
      <c r="EJ12" s="318"/>
      <c r="EK12" s="318"/>
      <c r="EL12" s="318"/>
      <c r="EM12" s="318"/>
      <c r="EN12" s="318"/>
      <c r="EO12" s="318"/>
      <c r="EP12" s="318"/>
      <c r="EQ12" s="318"/>
      <c r="ER12" s="318"/>
      <c r="ES12" s="318"/>
      <c r="ET12" s="318"/>
      <c r="EU12" s="318"/>
      <c r="EV12" s="318"/>
      <c r="EW12" s="318"/>
      <c r="EX12" s="318"/>
      <c r="EY12" s="318"/>
      <c r="EZ12" s="318"/>
      <c r="FA12" s="318"/>
      <c r="FB12" s="318"/>
      <c r="FC12" s="318"/>
      <c r="FD12" s="318"/>
      <c r="FE12" s="318"/>
      <c r="FF12" s="318"/>
      <c r="FG12" s="318"/>
      <c r="FH12" s="318"/>
      <c r="FI12" s="318"/>
      <c r="FJ12" s="318"/>
      <c r="FK12" s="318"/>
      <c r="FL12" s="318"/>
      <c r="FM12" s="318"/>
      <c r="FN12" s="318"/>
      <c r="FO12" s="318"/>
      <c r="FP12" s="318"/>
      <c r="FQ12" s="318"/>
      <c r="FR12" s="318"/>
      <c r="FS12" s="318"/>
      <c r="FT12" s="318"/>
      <c r="FU12" s="318"/>
      <c r="FV12" s="318"/>
      <c r="FW12" s="318"/>
      <c r="FX12" s="318"/>
      <c r="FY12" s="318"/>
      <c r="FZ12" s="318"/>
      <c r="GA12" s="318"/>
      <c r="GB12" s="318"/>
      <c r="GC12" s="318"/>
      <c r="GD12" s="318"/>
      <c r="GE12" s="318"/>
      <c r="GF12" s="318"/>
      <c r="GG12" s="318"/>
      <c r="GH12" s="318"/>
      <c r="GI12" s="318"/>
      <c r="GJ12" s="318"/>
      <c r="GK12" s="318"/>
      <c r="GL12" s="318"/>
      <c r="GM12" s="318"/>
      <c r="GN12" s="318"/>
      <c r="GO12" s="318"/>
      <c r="GP12" s="318"/>
      <c r="GQ12" s="318"/>
      <c r="GR12" s="318"/>
      <c r="GS12" s="318"/>
      <c r="GT12" s="318"/>
      <c r="GU12" s="318"/>
      <c r="GV12" s="318"/>
      <c r="GW12" s="318"/>
      <c r="GX12" s="318"/>
      <c r="GY12" s="318"/>
      <c r="GZ12" s="318"/>
      <c r="HA12" s="318"/>
      <c r="HB12" s="318"/>
      <c r="HC12" s="318"/>
      <c r="HD12" s="318"/>
      <c r="HE12" s="318"/>
      <c r="HF12" s="318"/>
      <c r="HG12" s="318"/>
      <c r="HH12" s="318"/>
      <c r="HI12" s="318"/>
      <c r="HJ12" s="318"/>
      <c r="HK12" s="318"/>
      <c r="HL12" s="318"/>
      <c r="HM12" s="318"/>
      <c r="HN12" s="318"/>
      <c r="HO12" s="318"/>
      <c r="HP12" s="318"/>
      <c r="HQ12" s="318"/>
      <c r="HR12" s="318"/>
      <c r="HS12" s="318"/>
      <c r="HT12" s="318"/>
      <c r="HU12" s="318"/>
      <c r="HV12" s="318"/>
      <c r="HW12" s="318"/>
      <c r="HX12" s="318"/>
      <c r="HY12" s="318"/>
      <c r="HZ12" s="318"/>
      <c r="IA12" s="318"/>
      <c r="IB12" s="318"/>
      <c r="IC12" s="318"/>
      <c r="ID12" s="318"/>
      <c r="IE12" s="318"/>
      <c r="IF12" s="318"/>
      <c r="IG12" s="318"/>
      <c r="IH12" s="318"/>
      <c r="II12" s="318"/>
      <c r="IJ12" s="318"/>
      <c r="IK12" s="318"/>
      <c r="IL12" s="318"/>
      <c r="IM12" s="318"/>
      <c r="IN12" s="318"/>
      <c r="IO12" s="318"/>
      <c r="IP12" s="318"/>
      <c r="IQ12" s="318"/>
      <c r="IR12" s="318"/>
      <c r="IS12" s="318"/>
      <c r="IT12" s="318"/>
      <c r="IU12" s="318"/>
      <c r="IV12" s="318"/>
      <c r="IW12" s="318"/>
      <c r="IX12" s="318"/>
      <c r="IY12" s="318"/>
      <c r="IZ12" s="318"/>
      <c r="JA12" s="318"/>
      <c r="JB12" s="318"/>
      <c r="JC12" s="318"/>
      <c r="JD12" s="318"/>
      <c r="JE12" s="318"/>
      <c r="JF12" s="318"/>
      <c r="JG12" s="318"/>
      <c r="JH12" s="318"/>
      <c r="JI12" s="318"/>
      <c r="JJ12" s="318"/>
      <c r="JK12" s="318"/>
      <c r="JL12" s="318"/>
      <c r="JM12" s="318"/>
      <c r="JN12" s="318"/>
      <c r="JO12" s="318"/>
      <c r="JP12" s="318"/>
      <c r="JQ12" s="318"/>
      <c r="JR12" s="318"/>
      <c r="JS12" s="318"/>
      <c r="JT12" s="318"/>
      <c r="JU12" s="318"/>
      <c r="JV12" s="318"/>
      <c r="JW12" s="318"/>
      <c r="JX12" s="318"/>
      <c r="JY12" s="318"/>
      <c r="JZ12" s="318"/>
      <c r="KA12" s="318"/>
      <c r="KB12" s="318"/>
      <c r="KC12" s="318"/>
      <c r="KD12" s="318"/>
      <c r="KE12" s="318"/>
      <c r="KF12" s="318"/>
      <c r="KG12" s="318"/>
      <c r="KH12" s="318"/>
      <c r="KI12" s="318"/>
      <c r="KJ12" s="318"/>
    </row>
    <row r="13" spans="1:296" s="260" customFormat="1" ht="53.25" customHeight="1" x14ac:dyDescent="0.3">
      <c r="A13" s="15"/>
      <c r="B13" s="26" t="str">
        <f>LEFT(B12,SEARCH(",",B12))&amp;" value"</f>
        <v>Crude oil (2709), value</v>
      </c>
      <c r="C13" s="10"/>
      <c r="D13" s="11" t="s">
        <v>81</v>
      </c>
      <c r="E13" s="10"/>
      <c r="F13" s="11" t="s">
        <v>216</v>
      </c>
      <c r="G13" s="262"/>
      <c r="H13" s="96" t="s">
        <v>113</v>
      </c>
      <c r="I13" s="262"/>
      <c r="J13" s="405"/>
      <c r="K13" s="21"/>
      <c r="L13" s="41"/>
      <c r="M13" s="21"/>
      <c r="N13" s="41"/>
      <c r="O13" s="21"/>
      <c r="P13" s="41"/>
      <c r="Q13" s="21"/>
      <c r="R13" s="41"/>
      <c r="S13" s="21"/>
      <c r="T13" s="318"/>
      <c r="U13" s="318"/>
      <c r="V13" s="318"/>
      <c r="W13" s="318"/>
      <c r="X13" s="318"/>
      <c r="Y13" s="318"/>
      <c r="Z13" s="318"/>
      <c r="AA13" s="318"/>
      <c r="AB13" s="318"/>
      <c r="AC13" s="318"/>
      <c r="AD13" s="318"/>
      <c r="AE13" s="318"/>
      <c r="AF13" s="318"/>
      <c r="AG13" s="318"/>
      <c r="AH13" s="318"/>
      <c r="AI13" s="318"/>
      <c r="AJ13" s="318"/>
      <c r="AK13" s="318"/>
      <c r="AL13" s="318"/>
      <c r="AM13" s="318"/>
      <c r="AN13" s="318"/>
      <c r="AO13" s="318"/>
      <c r="AP13" s="318"/>
      <c r="AQ13" s="318"/>
      <c r="AR13" s="318"/>
      <c r="AS13" s="318"/>
      <c r="AT13" s="318"/>
      <c r="AU13" s="318"/>
      <c r="AV13" s="318"/>
      <c r="AW13" s="318"/>
      <c r="AX13" s="318"/>
      <c r="AY13" s="318"/>
      <c r="AZ13" s="318"/>
      <c r="BA13" s="318"/>
      <c r="BB13" s="318"/>
      <c r="BC13" s="318"/>
      <c r="BD13" s="318"/>
      <c r="BE13" s="318"/>
      <c r="BF13" s="318"/>
      <c r="BG13" s="318"/>
      <c r="BH13" s="318"/>
      <c r="BI13" s="318"/>
      <c r="BJ13" s="318"/>
      <c r="BK13" s="318"/>
      <c r="BL13" s="318"/>
      <c r="BM13" s="318"/>
      <c r="BN13" s="318"/>
      <c r="BO13" s="318"/>
      <c r="BP13" s="318"/>
      <c r="BQ13" s="318"/>
      <c r="BR13" s="318"/>
      <c r="BS13" s="318"/>
      <c r="BT13" s="318"/>
      <c r="BU13" s="318"/>
      <c r="BV13" s="318"/>
      <c r="BW13" s="318"/>
      <c r="BX13" s="318"/>
      <c r="BY13" s="318"/>
      <c r="BZ13" s="318"/>
      <c r="CA13" s="318"/>
      <c r="CB13" s="318"/>
      <c r="CC13" s="318"/>
      <c r="CD13" s="318"/>
      <c r="CE13" s="318"/>
      <c r="CF13" s="318"/>
      <c r="CG13" s="318"/>
      <c r="CH13" s="318"/>
      <c r="CI13" s="318"/>
      <c r="CJ13" s="318"/>
      <c r="CK13" s="318"/>
      <c r="CL13" s="318"/>
      <c r="CM13" s="318"/>
      <c r="CN13" s="318"/>
      <c r="CO13" s="318"/>
      <c r="CP13" s="318"/>
      <c r="CQ13" s="318"/>
      <c r="CR13" s="318"/>
      <c r="CS13" s="318"/>
      <c r="CT13" s="318"/>
      <c r="CU13" s="318"/>
      <c r="CV13" s="318"/>
      <c r="CW13" s="318"/>
      <c r="CX13" s="318"/>
      <c r="CY13" s="318"/>
      <c r="CZ13" s="318"/>
      <c r="DA13" s="318"/>
      <c r="DB13" s="318"/>
      <c r="DC13" s="318"/>
      <c r="DD13" s="318"/>
      <c r="DE13" s="318"/>
      <c r="DF13" s="318"/>
      <c r="DG13" s="318"/>
      <c r="DH13" s="318"/>
      <c r="DI13" s="318"/>
      <c r="DJ13" s="318"/>
      <c r="DK13" s="318"/>
      <c r="DL13" s="318"/>
      <c r="DM13" s="318"/>
      <c r="DN13" s="318"/>
      <c r="DO13" s="318"/>
      <c r="DP13" s="318"/>
      <c r="DQ13" s="318"/>
      <c r="DR13" s="318"/>
      <c r="DS13" s="318"/>
      <c r="DT13" s="318"/>
      <c r="DU13" s="318"/>
      <c r="DV13" s="318"/>
      <c r="DW13" s="318"/>
      <c r="DX13" s="318"/>
      <c r="DY13" s="318"/>
      <c r="DZ13" s="318"/>
      <c r="EA13" s="318"/>
      <c r="EB13" s="318"/>
      <c r="EC13" s="318"/>
      <c r="ED13" s="318"/>
      <c r="EE13" s="318"/>
      <c r="EF13" s="318"/>
      <c r="EG13" s="318"/>
      <c r="EH13" s="318"/>
      <c r="EI13" s="318"/>
      <c r="EJ13" s="318"/>
      <c r="EK13" s="318"/>
      <c r="EL13" s="318"/>
      <c r="EM13" s="318"/>
      <c r="EN13" s="318"/>
      <c r="EO13" s="318"/>
      <c r="EP13" s="318"/>
      <c r="EQ13" s="318"/>
      <c r="ER13" s="318"/>
      <c r="ES13" s="318"/>
      <c r="ET13" s="318"/>
      <c r="EU13" s="318"/>
      <c r="EV13" s="318"/>
      <c r="EW13" s="318"/>
      <c r="EX13" s="318"/>
      <c r="EY13" s="318"/>
      <c r="EZ13" s="318"/>
      <c r="FA13" s="318"/>
      <c r="FB13" s="318"/>
      <c r="FC13" s="318"/>
      <c r="FD13" s="318"/>
      <c r="FE13" s="318"/>
      <c r="FF13" s="318"/>
      <c r="FG13" s="318"/>
      <c r="FH13" s="318"/>
      <c r="FI13" s="318"/>
      <c r="FJ13" s="318"/>
      <c r="FK13" s="318"/>
      <c r="FL13" s="318"/>
      <c r="FM13" s="318"/>
      <c r="FN13" s="318"/>
      <c r="FO13" s="318"/>
      <c r="FP13" s="318"/>
      <c r="FQ13" s="318"/>
      <c r="FR13" s="318"/>
      <c r="FS13" s="318"/>
      <c r="FT13" s="318"/>
      <c r="FU13" s="318"/>
      <c r="FV13" s="318"/>
      <c r="FW13" s="318"/>
      <c r="FX13" s="318"/>
      <c r="FY13" s="318"/>
      <c r="FZ13" s="318"/>
      <c r="GA13" s="318"/>
      <c r="GB13" s="318"/>
      <c r="GC13" s="318"/>
      <c r="GD13" s="318"/>
      <c r="GE13" s="318"/>
      <c r="GF13" s="318"/>
      <c r="GG13" s="318"/>
      <c r="GH13" s="318"/>
      <c r="GI13" s="318"/>
      <c r="GJ13" s="318"/>
      <c r="GK13" s="318"/>
      <c r="GL13" s="318"/>
      <c r="GM13" s="318"/>
      <c r="GN13" s="318"/>
      <c r="GO13" s="318"/>
      <c r="GP13" s="318"/>
      <c r="GQ13" s="318"/>
      <c r="GR13" s="318"/>
      <c r="GS13" s="318"/>
      <c r="GT13" s="318"/>
      <c r="GU13" s="318"/>
      <c r="GV13" s="318"/>
      <c r="GW13" s="318"/>
      <c r="GX13" s="318"/>
      <c r="GY13" s="318"/>
      <c r="GZ13" s="318"/>
      <c r="HA13" s="318"/>
      <c r="HB13" s="318"/>
      <c r="HC13" s="318"/>
      <c r="HD13" s="318"/>
      <c r="HE13" s="318"/>
      <c r="HF13" s="318"/>
      <c r="HG13" s="318"/>
      <c r="HH13" s="318"/>
      <c r="HI13" s="318"/>
      <c r="HJ13" s="318"/>
      <c r="HK13" s="318"/>
      <c r="HL13" s="318"/>
      <c r="HM13" s="318"/>
      <c r="HN13" s="318"/>
      <c r="HO13" s="318"/>
      <c r="HP13" s="318"/>
      <c r="HQ13" s="318"/>
      <c r="HR13" s="318"/>
      <c r="HS13" s="318"/>
      <c r="HT13" s="318"/>
      <c r="HU13" s="318"/>
      <c r="HV13" s="318"/>
      <c r="HW13" s="318"/>
      <c r="HX13" s="318"/>
      <c r="HY13" s="318"/>
      <c r="HZ13" s="318"/>
      <c r="IA13" s="318"/>
      <c r="IB13" s="318"/>
      <c r="IC13" s="318"/>
      <c r="ID13" s="318"/>
      <c r="IE13" s="318"/>
      <c r="IF13" s="318"/>
      <c r="IG13" s="318"/>
      <c r="IH13" s="318"/>
      <c r="II13" s="318"/>
      <c r="IJ13" s="318"/>
      <c r="IK13" s="318"/>
      <c r="IL13" s="318"/>
      <c r="IM13" s="318"/>
      <c r="IN13" s="318"/>
      <c r="IO13" s="318"/>
      <c r="IP13" s="318"/>
      <c r="IQ13" s="318"/>
      <c r="IR13" s="318"/>
      <c r="IS13" s="318"/>
      <c r="IT13" s="318"/>
      <c r="IU13" s="318"/>
      <c r="IV13" s="318"/>
      <c r="IW13" s="318"/>
      <c r="IX13" s="318"/>
      <c r="IY13" s="318"/>
      <c r="IZ13" s="318"/>
      <c r="JA13" s="318"/>
      <c r="JB13" s="318"/>
      <c r="JC13" s="318"/>
      <c r="JD13" s="318"/>
      <c r="JE13" s="318"/>
      <c r="JF13" s="318"/>
      <c r="JG13" s="318"/>
      <c r="JH13" s="318"/>
      <c r="JI13" s="318"/>
      <c r="JJ13" s="318"/>
      <c r="JK13" s="318"/>
      <c r="JL13" s="318"/>
      <c r="JM13" s="318"/>
      <c r="JN13" s="318"/>
      <c r="JO13" s="318"/>
      <c r="JP13" s="318"/>
      <c r="JQ13" s="318"/>
      <c r="JR13" s="318"/>
      <c r="JS13" s="318"/>
      <c r="JT13" s="318"/>
      <c r="JU13" s="318"/>
      <c r="JV13" s="318"/>
      <c r="JW13" s="318"/>
      <c r="JX13" s="318"/>
      <c r="JY13" s="318"/>
      <c r="JZ13" s="318"/>
      <c r="KA13" s="318"/>
      <c r="KB13" s="318"/>
      <c r="KC13" s="318"/>
      <c r="KD13" s="318"/>
      <c r="KE13" s="318"/>
      <c r="KF13" s="318"/>
      <c r="KG13" s="318"/>
      <c r="KH13" s="318"/>
      <c r="KI13" s="318"/>
      <c r="KJ13" s="318"/>
    </row>
    <row r="14" spans="1:296" s="260" customFormat="1" ht="53.25" customHeight="1" x14ac:dyDescent="0.3">
      <c r="A14" s="15"/>
      <c r="B14" s="26" t="s">
        <v>217</v>
      </c>
      <c r="C14" s="10"/>
      <c r="D14" s="11" t="s">
        <v>81</v>
      </c>
      <c r="E14" s="10"/>
      <c r="F14" s="11" t="s">
        <v>218</v>
      </c>
      <c r="G14" s="262"/>
      <c r="H14" s="96" t="s">
        <v>113</v>
      </c>
      <c r="I14" s="262"/>
      <c r="J14" s="405"/>
      <c r="K14" s="21"/>
      <c r="L14" s="41"/>
      <c r="M14" s="21"/>
      <c r="N14" s="41"/>
      <c r="O14" s="21"/>
      <c r="P14" s="41"/>
      <c r="Q14" s="21"/>
      <c r="R14" s="41"/>
      <c r="S14" s="21"/>
      <c r="T14" s="318"/>
      <c r="U14" s="318"/>
      <c r="V14" s="318"/>
      <c r="W14" s="318"/>
      <c r="X14" s="318"/>
      <c r="Y14" s="318"/>
      <c r="Z14" s="318"/>
      <c r="AA14" s="318"/>
      <c r="AB14" s="318"/>
      <c r="AC14" s="318"/>
      <c r="AD14" s="318"/>
      <c r="AE14" s="318"/>
      <c r="AF14" s="318"/>
      <c r="AG14" s="318"/>
      <c r="AH14" s="318"/>
      <c r="AI14" s="318"/>
      <c r="AJ14" s="318"/>
      <c r="AK14" s="318"/>
      <c r="AL14" s="318"/>
      <c r="AM14" s="318"/>
      <c r="AN14" s="318"/>
      <c r="AO14" s="318"/>
      <c r="AP14" s="318"/>
      <c r="AQ14" s="318"/>
      <c r="AR14" s="318"/>
      <c r="AS14" s="318"/>
      <c r="AT14" s="318"/>
      <c r="AU14" s="318"/>
      <c r="AV14" s="318"/>
      <c r="AW14" s="318"/>
      <c r="AX14" s="318"/>
      <c r="AY14" s="318"/>
      <c r="AZ14" s="318"/>
      <c r="BA14" s="318"/>
      <c r="BB14" s="318"/>
      <c r="BC14" s="318"/>
      <c r="BD14" s="318"/>
      <c r="BE14" s="318"/>
      <c r="BF14" s="318"/>
      <c r="BG14" s="318"/>
      <c r="BH14" s="318"/>
      <c r="BI14" s="318"/>
      <c r="BJ14" s="318"/>
      <c r="BK14" s="318"/>
      <c r="BL14" s="318"/>
      <c r="BM14" s="318"/>
      <c r="BN14" s="318"/>
      <c r="BO14" s="318"/>
      <c r="BP14" s="318"/>
      <c r="BQ14" s="318"/>
      <c r="BR14" s="318"/>
      <c r="BS14" s="318"/>
      <c r="BT14" s="318"/>
      <c r="BU14" s="318"/>
      <c r="BV14" s="318"/>
      <c r="BW14" s="318"/>
      <c r="BX14" s="318"/>
      <c r="BY14" s="318"/>
      <c r="BZ14" s="318"/>
      <c r="CA14" s="318"/>
      <c r="CB14" s="318"/>
      <c r="CC14" s="318"/>
      <c r="CD14" s="318"/>
      <c r="CE14" s="318"/>
      <c r="CF14" s="318"/>
      <c r="CG14" s="318"/>
      <c r="CH14" s="318"/>
      <c r="CI14" s="318"/>
      <c r="CJ14" s="318"/>
      <c r="CK14" s="318"/>
      <c r="CL14" s="318"/>
      <c r="CM14" s="318"/>
      <c r="CN14" s="318"/>
      <c r="CO14" s="318"/>
      <c r="CP14" s="318"/>
      <c r="CQ14" s="318"/>
      <c r="CR14" s="318"/>
      <c r="CS14" s="318"/>
      <c r="CT14" s="318"/>
      <c r="CU14" s="318"/>
      <c r="CV14" s="318"/>
      <c r="CW14" s="318"/>
      <c r="CX14" s="318"/>
      <c r="CY14" s="318"/>
      <c r="CZ14" s="318"/>
      <c r="DA14" s="318"/>
      <c r="DB14" s="318"/>
      <c r="DC14" s="318"/>
      <c r="DD14" s="318"/>
      <c r="DE14" s="318"/>
      <c r="DF14" s="318"/>
      <c r="DG14" s="318"/>
      <c r="DH14" s="318"/>
      <c r="DI14" s="318"/>
      <c r="DJ14" s="318"/>
      <c r="DK14" s="318"/>
      <c r="DL14" s="318"/>
      <c r="DM14" s="318"/>
      <c r="DN14" s="318"/>
      <c r="DO14" s="318"/>
      <c r="DP14" s="318"/>
      <c r="DQ14" s="318"/>
      <c r="DR14" s="318"/>
      <c r="DS14" s="318"/>
      <c r="DT14" s="318"/>
      <c r="DU14" s="318"/>
      <c r="DV14" s="318"/>
      <c r="DW14" s="318"/>
      <c r="DX14" s="318"/>
      <c r="DY14" s="318"/>
      <c r="DZ14" s="318"/>
      <c r="EA14" s="318"/>
      <c r="EB14" s="318"/>
      <c r="EC14" s="318"/>
      <c r="ED14" s="318"/>
      <c r="EE14" s="318"/>
      <c r="EF14" s="318"/>
      <c r="EG14" s="318"/>
      <c r="EH14" s="318"/>
      <c r="EI14" s="318"/>
      <c r="EJ14" s="318"/>
      <c r="EK14" s="318"/>
      <c r="EL14" s="318"/>
      <c r="EM14" s="318"/>
      <c r="EN14" s="318"/>
      <c r="EO14" s="318"/>
      <c r="EP14" s="318"/>
      <c r="EQ14" s="318"/>
      <c r="ER14" s="318"/>
      <c r="ES14" s="318"/>
      <c r="ET14" s="318"/>
      <c r="EU14" s="318"/>
      <c r="EV14" s="318"/>
      <c r="EW14" s="318"/>
      <c r="EX14" s="318"/>
      <c r="EY14" s="318"/>
      <c r="EZ14" s="318"/>
      <c r="FA14" s="318"/>
      <c r="FB14" s="318"/>
      <c r="FC14" s="318"/>
      <c r="FD14" s="318"/>
      <c r="FE14" s="318"/>
      <c r="FF14" s="318"/>
      <c r="FG14" s="318"/>
      <c r="FH14" s="318"/>
      <c r="FI14" s="318"/>
      <c r="FJ14" s="318"/>
      <c r="FK14" s="318"/>
      <c r="FL14" s="318"/>
      <c r="FM14" s="318"/>
      <c r="FN14" s="318"/>
      <c r="FO14" s="318"/>
      <c r="FP14" s="318"/>
      <c r="FQ14" s="318"/>
      <c r="FR14" s="318"/>
      <c r="FS14" s="318"/>
      <c r="FT14" s="318"/>
      <c r="FU14" s="318"/>
      <c r="FV14" s="318"/>
      <c r="FW14" s="318"/>
      <c r="FX14" s="318"/>
      <c r="FY14" s="318"/>
      <c r="FZ14" s="318"/>
      <c r="GA14" s="318"/>
      <c r="GB14" s="318"/>
      <c r="GC14" s="318"/>
      <c r="GD14" s="318"/>
      <c r="GE14" s="318"/>
      <c r="GF14" s="318"/>
      <c r="GG14" s="318"/>
      <c r="GH14" s="318"/>
      <c r="GI14" s="318"/>
      <c r="GJ14" s="318"/>
      <c r="GK14" s="318"/>
      <c r="GL14" s="318"/>
      <c r="GM14" s="318"/>
      <c r="GN14" s="318"/>
      <c r="GO14" s="318"/>
      <c r="GP14" s="318"/>
      <c r="GQ14" s="318"/>
      <c r="GR14" s="318"/>
      <c r="GS14" s="318"/>
      <c r="GT14" s="318"/>
      <c r="GU14" s="318"/>
      <c r="GV14" s="318"/>
      <c r="GW14" s="318"/>
      <c r="GX14" s="318"/>
      <c r="GY14" s="318"/>
      <c r="GZ14" s="318"/>
      <c r="HA14" s="318"/>
      <c r="HB14" s="318"/>
      <c r="HC14" s="318"/>
      <c r="HD14" s="318"/>
      <c r="HE14" s="318"/>
      <c r="HF14" s="318"/>
      <c r="HG14" s="318"/>
      <c r="HH14" s="318"/>
      <c r="HI14" s="318"/>
      <c r="HJ14" s="318"/>
      <c r="HK14" s="318"/>
      <c r="HL14" s="318"/>
      <c r="HM14" s="318"/>
      <c r="HN14" s="318"/>
      <c r="HO14" s="318"/>
      <c r="HP14" s="318"/>
      <c r="HQ14" s="318"/>
      <c r="HR14" s="318"/>
      <c r="HS14" s="318"/>
      <c r="HT14" s="318"/>
      <c r="HU14" s="318"/>
      <c r="HV14" s="318"/>
      <c r="HW14" s="318"/>
      <c r="HX14" s="318"/>
      <c r="HY14" s="318"/>
      <c r="HZ14" s="318"/>
      <c r="IA14" s="318"/>
      <c r="IB14" s="318"/>
      <c r="IC14" s="318"/>
      <c r="ID14" s="318"/>
      <c r="IE14" s="318"/>
      <c r="IF14" s="318"/>
      <c r="IG14" s="318"/>
      <c r="IH14" s="318"/>
      <c r="II14" s="318"/>
      <c r="IJ14" s="318"/>
      <c r="IK14" s="318"/>
      <c r="IL14" s="318"/>
      <c r="IM14" s="318"/>
      <c r="IN14" s="318"/>
      <c r="IO14" s="318"/>
      <c r="IP14" s="318"/>
      <c r="IQ14" s="318"/>
      <c r="IR14" s="318"/>
      <c r="IS14" s="318"/>
      <c r="IT14" s="318"/>
      <c r="IU14" s="318"/>
      <c r="IV14" s="318"/>
      <c r="IW14" s="318"/>
      <c r="IX14" s="318"/>
      <c r="IY14" s="318"/>
      <c r="IZ14" s="318"/>
      <c r="JA14" s="318"/>
      <c r="JB14" s="318"/>
      <c r="JC14" s="318"/>
      <c r="JD14" s="318"/>
      <c r="JE14" s="318"/>
      <c r="JF14" s="318"/>
      <c r="JG14" s="318"/>
      <c r="JH14" s="318"/>
      <c r="JI14" s="318"/>
      <c r="JJ14" s="318"/>
      <c r="JK14" s="318"/>
      <c r="JL14" s="318"/>
      <c r="JM14" s="318"/>
      <c r="JN14" s="318"/>
      <c r="JO14" s="318"/>
      <c r="JP14" s="318"/>
      <c r="JQ14" s="318"/>
      <c r="JR14" s="318"/>
      <c r="JS14" s="318"/>
      <c r="JT14" s="318"/>
      <c r="JU14" s="318"/>
      <c r="JV14" s="318"/>
      <c r="JW14" s="318"/>
      <c r="JX14" s="318"/>
      <c r="JY14" s="318"/>
      <c r="JZ14" s="318"/>
      <c r="KA14" s="318"/>
      <c r="KB14" s="318"/>
      <c r="KC14" s="318"/>
      <c r="KD14" s="318"/>
      <c r="KE14" s="318"/>
      <c r="KF14" s="318"/>
      <c r="KG14" s="318"/>
      <c r="KH14" s="318"/>
      <c r="KI14" s="318"/>
      <c r="KJ14" s="318"/>
    </row>
    <row r="15" spans="1:296" s="260" customFormat="1" ht="53.25" customHeight="1" x14ac:dyDescent="0.3">
      <c r="A15" s="15"/>
      <c r="B15" s="26" t="str">
        <f>LEFT(B14,SEARCH(",",B14))&amp;" value"</f>
        <v>Natural gas (2711), value</v>
      </c>
      <c r="C15" s="10"/>
      <c r="D15" s="11" t="s">
        <v>81</v>
      </c>
      <c r="E15" s="10"/>
      <c r="F15" s="11" t="s">
        <v>216</v>
      </c>
      <c r="G15" s="262"/>
      <c r="H15" s="96" t="s">
        <v>113</v>
      </c>
      <c r="I15" s="262"/>
      <c r="J15" s="405"/>
      <c r="K15" s="21"/>
      <c r="L15" s="41"/>
      <c r="M15" s="21"/>
      <c r="N15" s="41"/>
      <c r="O15" s="21"/>
      <c r="P15" s="41"/>
      <c r="Q15" s="21"/>
      <c r="R15" s="41"/>
      <c r="S15" s="21"/>
      <c r="T15" s="318"/>
      <c r="U15" s="318"/>
      <c r="V15" s="318"/>
      <c r="W15" s="318"/>
      <c r="X15" s="318"/>
      <c r="Y15" s="318"/>
      <c r="Z15" s="318"/>
      <c r="AA15" s="318"/>
      <c r="AB15" s="318"/>
      <c r="AC15" s="318"/>
      <c r="AD15" s="318"/>
      <c r="AE15" s="318"/>
      <c r="AF15" s="318"/>
      <c r="AG15" s="318"/>
      <c r="AH15" s="318"/>
      <c r="AI15" s="318"/>
      <c r="AJ15" s="318"/>
      <c r="AK15" s="318"/>
      <c r="AL15" s="318"/>
      <c r="AM15" s="318"/>
      <c r="AN15" s="318"/>
      <c r="AO15" s="318"/>
      <c r="AP15" s="318"/>
      <c r="AQ15" s="318"/>
      <c r="AR15" s="318"/>
      <c r="AS15" s="318"/>
      <c r="AT15" s="318"/>
      <c r="AU15" s="318"/>
      <c r="AV15" s="318"/>
      <c r="AW15" s="318"/>
      <c r="AX15" s="318"/>
      <c r="AY15" s="318"/>
      <c r="AZ15" s="318"/>
      <c r="BA15" s="318"/>
      <c r="BB15" s="318"/>
      <c r="BC15" s="318"/>
      <c r="BD15" s="318"/>
      <c r="BE15" s="318"/>
      <c r="BF15" s="318"/>
      <c r="BG15" s="318"/>
      <c r="BH15" s="318"/>
      <c r="BI15" s="318"/>
      <c r="BJ15" s="318"/>
      <c r="BK15" s="318"/>
      <c r="BL15" s="318"/>
      <c r="BM15" s="318"/>
      <c r="BN15" s="318"/>
      <c r="BO15" s="318"/>
      <c r="BP15" s="318"/>
      <c r="BQ15" s="318"/>
      <c r="BR15" s="318"/>
      <c r="BS15" s="318"/>
      <c r="BT15" s="318"/>
      <c r="BU15" s="318"/>
      <c r="BV15" s="318"/>
      <c r="BW15" s="318"/>
      <c r="BX15" s="318"/>
      <c r="BY15" s="318"/>
      <c r="BZ15" s="318"/>
      <c r="CA15" s="318"/>
      <c r="CB15" s="318"/>
      <c r="CC15" s="318"/>
      <c r="CD15" s="318"/>
      <c r="CE15" s="318"/>
      <c r="CF15" s="318"/>
      <c r="CG15" s="318"/>
      <c r="CH15" s="318"/>
      <c r="CI15" s="318"/>
      <c r="CJ15" s="318"/>
      <c r="CK15" s="318"/>
      <c r="CL15" s="318"/>
      <c r="CM15" s="318"/>
      <c r="CN15" s="318"/>
      <c r="CO15" s="318"/>
      <c r="CP15" s="318"/>
      <c r="CQ15" s="318"/>
      <c r="CR15" s="318"/>
      <c r="CS15" s="318"/>
      <c r="CT15" s="318"/>
      <c r="CU15" s="318"/>
      <c r="CV15" s="318"/>
      <c r="CW15" s="318"/>
      <c r="CX15" s="318"/>
      <c r="CY15" s="318"/>
      <c r="CZ15" s="318"/>
      <c r="DA15" s="318"/>
      <c r="DB15" s="318"/>
      <c r="DC15" s="318"/>
      <c r="DD15" s="318"/>
      <c r="DE15" s="318"/>
      <c r="DF15" s="318"/>
      <c r="DG15" s="318"/>
      <c r="DH15" s="318"/>
      <c r="DI15" s="318"/>
      <c r="DJ15" s="318"/>
      <c r="DK15" s="318"/>
      <c r="DL15" s="318"/>
      <c r="DM15" s="318"/>
      <c r="DN15" s="318"/>
      <c r="DO15" s="318"/>
      <c r="DP15" s="318"/>
      <c r="DQ15" s="318"/>
      <c r="DR15" s="318"/>
      <c r="DS15" s="318"/>
      <c r="DT15" s="318"/>
      <c r="DU15" s="318"/>
      <c r="DV15" s="318"/>
      <c r="DW15" s="318"/>
      <c r="DX15" s="318"/>
      <c r="DY15" s="318"/>
      <c r="DZ15" s="318"/>
      <c r="EA15" s="318"/>
      <c r="EB15" s="318"/>
      <c r="EC15" s="318"/>
      <c r="ED15" s="318"/>
      <c r="EE15" s="318"/>
      <c r="EF15" s="318"/>
      <c r="EG15" s="318"/>
      <c r="EH15" s="318"/>
      <c r="EI15" s="318"/>
      <c r="EJ15" s="318"/>
      <c r="EK15" s="318"/>
      <c r="EL15" s="318"/>
      <c r="EM15" s="318"/>
      <c r="EN15" s="318"/>
      <c r="EO15" s="318"/>
      <c r="EP15" s="318"/>
      <c r="EQ15" s="318"/>
      <c r="ER15" s="318"/>
      <c r="ES15" s="318"/>
      <c r="ET15" s="318"/>
      <c r="EU15" s="318"/>
      <c r="EV15" s="318"/>
      <c r="EW15" s="318"/>
      <c r="EX15" s="318"/>
      <c r="EY15" s="318"/>
      <c r="EZ15" s="318"/>
      <c r="FA15" s="318"/>
      <c r="FB15" s="318"/>
      <c r="FC15" s="318"/>
      <c r="FD15" s="318"/>
      <c r="FE15" s="318"/>
      <c r="FF15" s="318"/>
      <c r="FG15" s="318"/>
      <c r="FH15" s="318"/>
      <c r="FI15" s="318"/>
      <c r="FJ15" s="318"/>
      <c r="FK15" s="318"/>
      <c r="FL15" s="318"/>
      <c r="FM15" s="318"/>
      <c r="FN15" s="318"/>
      <c r="FO15" s="318"/>
      <c r="FP15" s="318"/>
      <c r="FQ15" s="318"/>
      <c r="FR15" s="318"/>
      <c r="FS15" s="318"/>
      <c r="FT15" s="318"/>
      <c r="FU15" s="318"/>
      <c r="FV15" s="318"/>
      <c r="FW15" s="318"/>
      <c r="FX15" s="318"/>
      <c r="FY15" s="318"/>
      <c r="FZ15" s="318"/>
      <c r="GA15" s="318"/>
      <c r="GB15" s="318"/>
      <c r="GC15" s="318"/>
      <c r="GD15" s="318"/>
      <c r="GE15" s="318"/>
      <c r="GF15" s="318"/>
      <c r="GG15" s="318"/>
      <c r="GH15" s="318"/>
      <c r="GI15" s="318"/>
      <c r="GJ15" s="318"/>
      <c r="GK15" s="318"/>
      <c r="GL15" s="318"/>
      <c r="GM15" s="318"/>
      <c r="GN15" s="318"/>
      <c r="GO15" s="318"/>
      <c r="GP15" s="318"/>
      <c r="GQ15" s="318"/>
      <c r="GR15" s="318"/>
      <c r="GS15" s="318"/>
      <c r="GT15" s="318"/>
      <c r="GU15" s="318"/>
      <c r="GV15" s="318"/>
      <c r="GW15" s="318"/>
      <c r="GX15" s="318"/>
      <c r="GY15" s="318"/>
      <c r="GZ15" s="318"/>
      <c r="HA15" s="318"/>
      <c r="HB15" s="318"/>
      <c r="HC15" s="318"/>
      <c r="HD15" s="318"/>
      <c r="HE15" s="318"/>
      <c r="HF15" s="318"/>
      <c r="HG15" s="318"/>
      <c r="HH15" s="318"/>
      <c r="HI15" s="318"/>
      <c r="HJ15" s="318"/>
      <c r="HK15" s="318"/>
      <c r="HL15" s="318"/>
      <c r="HM15" s="318"/>
      <c r="HN15" s="318"/>
      <c r="HO15" s="318"/>
      <c r="HP15" s="318"/>
      <c r="HQ15" s="318"/>
      <c r="HR15" s="318"/>
      <c r="HS15" s="318"/>
      <c r="HT15" s="318"/>
      <c r="HU15" s="318"/>
      <c r="HV15" s="318"/>
      <c r="HW15" s="318"/>
      <c r="HX15" s="318"/>
      <c r="HY15" s="318"/>
      <c r="HZ15" s="318"/>
      <c r="IA15" s="318"/>
      <c r="IB15" s="318"/>
      <c r="IC15" s="318"/>
      <c r="ID15" s="318"/>
      <c r="IE15" s="318"/>
      <c r="IF15" s="318"/>
      <c r="IG15" s="318"/>
      <c r="IH15" s="318"/>
      <c r="II15" s="318"/>
      <c r="IJ15" s="318"/>
      <c r="IK15" s="318"/>
      <c r="IL15" s="318"/>
      <c r="IM15" s="318"/>
      <c r="IN15" s="318"/>
      <c r="IO15" s="318"/>
      <c r="IP15" s="318"/>
      <c r="IQ15" s="318"/>
      <c r="IR15" s="318"/>
      <c r="IS15" s="318"/>
      <c r="IT15" s="318"/>
      <c r="IU15" s="318"/>
      <c r="IV15" s="318"/>
      <c r="IW15" s="318"/>
      <c r="IX15" s="318"/>
      <c r="IY15" s="318"/>
      <c r="IZ15" s="318"/>
      <c r="JA15" s="318"/>
      <c r="JB15" s="318"/>
      <c r="JC15" s="318"/>
      <c r="JD15" s="318"/>
      <c r="JE15" s="318"/>
      <c r="JF15" s="318"/>
      <c r="JG15" s="318"/>
      <c r="JH15" s="318"/>
      <c r="JI15" s="318"/>
      <c r="JJ15" s="318"/>
      <c r="JK15" s="318"/>
      <c r="JL15" s="318"/>
      <c r="JM15" s="318"/>
      <c r="JN15" s="318"/>
      <c r="JO15" s="318"/>
      <c r="JP15" s="318"/>
      <c r="JQ15" s="318"/>
      <c r="JR15" s="318"/>
      <c r="JS15" s="318"/>
      <c r="JT15" s="318"/>
      <c r="JU15" s="318"/>
      <c r="JV15" s="318"/>
      <c r="JW15" s="318"/>
      <c r="JX15" s="318"/>
      <c r="JY15" s="318"/>
      <c r="JZ15" s="318"/>
      <c r="KA15" s="318"/>
      <c r="KB15" s="318"/>
      <c r="KC15" s="318"/>
      <c r="KD15" s="318"/>
      <c r="KE15" s="318"/>
      <c r="KF15" s="318"/>
      <c r="KG15" s="318"/>
      <c r="KH15" s="318"/>
      <c r="KI15" s="318"/>
      <c r="KJ15" s="318"/>
    </row>
    <row r="16" spans="1:296" s="260" customFormat="1" ht="53.25" customHeight="1" x14ac:dyDescent="0.3">
      <c r="A16" s="15"/>
      <c r="B16" s="26" t="s">
        <v>219</v>
      </c>
      <c r="C16" s="10"/>
      <c r="D16" s="11" t="s">
        <v>81</v>
      </c>
      <c r="E16" s="10"/>
      <c r="F16" s="11" t="s">
        <v>220</v>
      </c>
      <c r="G16" s="262"/>
      <c r="H16" s="96" t="s">
        <v>113</v>
      </c>
      <c r="I16" s="262"/>
      <c r="J16" s="405"/>
      <c r="K16" s="262"/>
      <c r="L16" s="41"/>
      <c r="M16" s="262"/>
      <c r="N16" s="41"/>
      <c r="O16" s="262"/>
      <c r="P16" s="41"/>
      <c r="Q16" s="262"/>
      <c r="R16" s="41"/>
      <c r="S16" s="262"/>
      <c r="T16" s="318"/>
      <c r="U16" s="318"/>
      <c r="V16" s="318"/>
      <c r="W16" s="318"/>
      <c r="X16" s="318"/>
      <c r="Y16" s="318"/>
      <c r="Z16" s="318"/>
      <c r="AA16" s="318"/>
      <c r="AB16" s="318"/>
      <c r="AC16" s="318"/>
      <c r="AD16" s="318"/>
      <c r="AE16" s="318"/>
      <c r="AF16" s="318"/>
      <c r="AG16" s="318"/>
      <c r="AH16" s="318"/>
      <c r="AI16" s="318"/>
      <c r="AJ16" s="318"/>
      <c r="AK16" s="318"/>
      <c r="AL16" s="318"/>
      <c r="AM16" s="318"/>
      <c r="AN16" s="318"/>
      <c r="AO16" s="318"/>
      <c r="AP16" s="318"/>
      <c r="AQ16" s="318"/>
      <c r="AR16" s="318"/>
      <c r="AS16" s="318"/>
      <c r="AT16" s="318"/>
      <c r="AU16" s="318"/>
      <c r="AV16" s="318"/>
      <c r="AW16" s="318"/>
      <c r="AX16" s="318"/>
      <c r="AY16" s="318"/>
      <c r="AZ16" s="318"/>
      <c r="BA16" s="318"/>
      <c r="BB16" s="318"/>
      <c r="BC16" s="318"/>
      <c r="BD16" s="318"/>
      <c r="BE16" s="318"/>
      <c r="BF16" s="318"/>
      <c r="BG16" s="318"/>
      <c r="BH16" s="318"/>
      <c r="BI16" s="318"/>
      <c r="BJ16" s="318"/>
      <c r="BK16" s="318"/>
      <c r="BL16" s="318"/>
      <c r="BM16" s="318"/>
      <c r="BN16" s="318"/>
      <c r="BO16" s="318"/>
      <c r="BP16" s="318"/>
      <c r="BQ16" s="318"/>
      <c r="BR16" s="318"/>
      <c r="BS16" s="318"/>
      <c r="BT16" s="318"/>
      <c r="BU16" s="318"/>
      <c r="BV16" s="318"/>
      <c r="BW16" s="318"/>
      <c r="BX16" s="318"/>
      <c r="BY16" s="318"/>
      <c r="BZ16" s="318"/>
      <c r="CA16" s="318"/>
      <c r="CB16" s="318"/>
      <c r="CC16" s="318"/>
      <c r="CD16" s="318"/>
      <c r="CE16" s="318"/>
      <c r="CF16" s="318"/>
      <c r="CG16" s="318"/>
      <c r="CH16" s="318"/>
      <c r="CI16" s="318"/>
      <c r="CJ16" s="318"/>
      <c r="CK16" s="318"/>
      <c r="CL16" s="318"/>
      <c r="CM16" s="318"/>
      <c r="CN16" s="318"/>
      <c r="CO16" s="318"/>
      <c r="CP16" s="318"/>
      <c r="CQ16" s="318"/>
      <c r="CR16" s="318"/>
      <c r="CS16" s="318"/>
      <c r="CT16" s="318"/>
      <c r="CU16" s="318"/>
      <c r="CV16" s="318"/>
      <c r="CW16" s="318"/>
      <c r="CX16" s="318"/>
      <c r="CY16" s="318"/>
      <c r="CZ16" s="318"/>
      <c r="DA16" s="318"/>
      <c r="DB16" s="318"/>
      <c r="DC16" s="318"/>
      <c r="DD16" s="318"/>
      <c r="DE16" s="318"/>
      <c r="DF16" s="318"/>
      <c r="DG16" s="318"/>
      <c r="DH16" s="318"/>
      <c r="DI16" s="318"/>
      <c r="DJ16" s="318"/>
      <c r="DK16" s="318"/>
      <c r="DL16" s="318"/>
      <c r="DM16" s="318"/>
      <c r="DN16" s="318"/>
      <c r="DO16" s="318"/>
      <c r="DP16" s="318"/>
      <c r="DQ16" s="318"/>
      <c r="DR16" s="318"/>
      <c r="DS16" s="318"/>
      <c r="DT16" s="318"/>
      <c r="DU16" s="318"/>
      <c r="DV16" s="318"/>
      <c r="DW16" s="318"/>
      <c r="DX16" s="318"/>
      <c r="DY16" s="318"/>
      <c r="DZ16" s="318"/>
      <c r="EA16" s="318"/>
      <c r="EB16" s="318"/>
      <c r="EC16" s="318"/>
      <c r="ED16" s="318"/>
      <c r="EE16" s="318"/>
      <c r="EF16" s="318"/>
      <c r="EG16" s="318"/>
      <c r="EH16" s="318"/>
      <c r="EI16" s="318"/>
      <c r="EJ16" s="318"/>
      <c r="EK16" s="318"/>
      <c r="EL16" s="318"/>
      <c r="EM16" s="318"/>
      <c r="EN16" s="318"/>
      <c r="EO16" s="318"/>
      <c r="EP16" s="318"/>
      <c r="EQ16" s="318"/>
      <c r="ER16" s="318"/>
      <c r="ES16" s="318"/>
      <c r="ET16" s="318"/>
      <c r="EU16" s="318"/>
      <c r="EV16" s="318"/>
      <c r="EW16" s="318"/>
      <c r="EX16" s="318"/>
      <c r="EY16" s="318"/>
      <c r="EZ16" s="318"/>
      <c r="FA16" s="318"/>
      <c r="FB16" s="318"/>
      <c r="FC16" s="318"/>
      <c r="FD16" s="318"/>
      <c r="FE16" s="318"/>
      <c r="FF16" s="318"/>
      <c r="FG16" s="318"/>
      <c r="FH16" s="318"/>
      <c r="FI16" s="318"/>
      <c r="FJ16" s="318"/>
      <c r="FK16" s="318"/>
      <c r="FL16" s="318"/>
      <c r="FM16" s="318"/>
      <c r="FN16" s="318"/>
      <c r="FO16" s="318"/>
      <c r="FP16" s="318"/>
      <c r="FQ16" s="318"/>
      <c r="FR16" s="318"/>
      <c r="FS16" s="318"/>
      <c r="FT16" s="318"/>
      <c r="FU16" s="318"/>
      <c r="FV16" s="318"/>
      <c r="FW16" s="318"/>
      <c r="FX16" s="318"/>
      <c r="FY16" s="318"/>
      <c r="FZ16" s="318"/>
      <c r="GA16" s="318"/>
      <c r="GB16" s="318"/>
      <c r="GC16" s="318"/>
      <c r="GD16" s="318"/>
      <c r="GE16" s="318"/>
      <c r="GF16" s="318"/>
      <c r="GG16" s="318"/>
      <c r="GH16" s="318"/>
      <c r="GI16" s="318"/>
      <c r="GJ16" s="318"/>
      <c r="GK16" s="318"/>
      <c r="GL16" s="318"/>
      <c r="GM16" s="318"/>
      <c r="GN16" s="318"/>
      <c r="GO16" s="318"/>
      <c r="GP16" s="318"/>
      <c r="GQ16" s="318"/>
      <c r="GR16" s="318"/>
      <c r="GS16" s="318"/>
      <c r="GT16" s="318"/>
      <c r="GU16" s="318"/>
      <c r="GV16" s="318"/>
      <c r="GW16" s="318"/>
      <c r="GX16" s="318"/>
      <c r="GY16" s="318"/>
      <c r="GZ16" s="318"/>
      <c r="HA16" s="318"/>
      <c r="HB16" s="318"/>
      <c r="HC16" s="318"/>
      <c r="HD16" s="318"/>
      <c r="HE16" s="318"/>
      <c r="HF16" s="318"/>
      <c r="HG16" s="318"/>
      <c r="HH16" s="318"/>
      <c r="HI16" s="318"/>
      <c r="HJ16" s="318"/>
      <c r="HK16" s="318"/>
      <c r="HL16" s="318"/>
      <c r="HM16" s="318"/>
      <c r="HN16" s="318"/>
      <c r="HO16" s="318"/>
      <c r="HP16" s="318"/>
      <c r="HQ16" s="318"/>
      <c r="HR16" s="318"/>
      <c r="HS16" s="318"/>
      <c r="HT16" s="318"/>
      <c r="HU16" s="318"/>
      <c r="HV16" s="318"/>
      <c r="HW16" s="318"/>
      <c r="HX16" s="318"/>
      <c r="HY16" s="318"/>
      <c r="HZ16" s="318"/>
      <c r="IA16" s="318"/>
      <c r="IB16" s="318"/>
      <c r="IC16" s="318"/>
      <c r="ID16" s="318"/>
      <c r="IE16" s="318"/>
      <c r="IF16" s="318"/>
      <c r="IG16" s="318"/>
      <c r="IH16" s="318"/>
      <c r="II16" s="318"/>
      <c r="IJ16" s="318"/>
      <c r="IK16" s="318"/>
      <c r="IL16" s="318"/>
      <c r="IM16" s="318"/>
      <c r="IN16" s="318"/>
      <c r="IO16" s="318"/>
      <c r="IP16" s="318"/>
      <c r="IQ16" s="318"/>
      <c r="IR16" s="318"/>
      <c r="IS16" s="318"/>
      <c r="IT16" s="318"/>
      <c r="IU16" s="318"/>
      <c r="IV16" s="318"/>
      <c r="IW16" s="318"/>
      <c r="IX16" s="318"/>
      <c r="IY16" s="318"/>
      <c r="IZ16" s="318"/>
      <c r="JA16" s="318"/>
      <c r="JB16" s="318"/>
      <c r="JC16" s="318"/>
      <c r="JD16" s="318"/>
      <c r="JE16" s="318"/>
      <c r="JF16" s="318"/>
      <c r="JG16" s="318"/>
      <c r="JH16" s="318"/>
      <c r="JI16" s="318"/>
      <c r="JJ16" s="318"/>
      <c r="JK16" s="318"/>
      <c r="JL16" s="318"/>
      <c r="JM16" s="318"/>
      <c r="JN16" s="318"/>
      <c r="JO16" s="318"/>
      <c r="JP16" s="318"/>
      <c r="JQ16" s="318"/>
      <c r="JR16" s="318"/>
      <c r="JS16" s="318"/>
      <c r="JT16" s="318"/>
      <c r="JU16" s="318"/>
      <c r="JV16" s="318"/>
      <c r="JW16" s="318"/>
      <c r="JX16" s="318"/>
      <c r="JY16" s="318"/>
      <c r="JZ16" s="318"/>
      <c r="KA16" s="318"/>
      <c r="KB16" s="318"/>
      <c r="KC16" s="318"/>
      <c r="KD16" s="318"/>
      <c r="KE16" s="318"/>
      <c r="KF16" s="318"/>
      <c r="KG16" s="318"/>
      <c r="KH16" s="318"/>
      <c r="KI16" s="318"/>
      <c r="KJ16" s="318"/>
    </row>
    <row r="17" spans="1:19" s="260" customFormat="1" ht="53.25" customHeight="1" x14ac:dyDescent="0.3">
      <c r="A17" s="15"/>
      <c r="B17" s="26" t="str">
        <f>LEFT(B16,SEARCH(",",B16))&amp;" value"</f>
        <v>Gold (7108), value</v>
      </c>
      <c r="C17" s="10"/>
      <c r="D17" s="11" t="s">
        <v>81</v>
      </c>
      <c r="E17" s="10"/>
      <c r="F17" s="11" t="s">
        <v>216</v>
      </c>
      <c r="G17" s="262"/>
      <c r="H17" s="96" t="s">
        <v>113</v>
      </c>
      <c r="I17" s="262"/>
      <c r="J17" s="405"/>
      <c r="K17" s="262"/>
      <c r="L17" s="41"/>
      <c r="M17" s="262"/>
      <c r="N17" s="41"/>
      <c r="O17" s="262"/>
      <c r="P17" s="41"/>
      <c r="Q17" s="262"/>
      <c r="R17" s="41"/>
      <c r="S17" s="262"/>
    </row>
    <row r="18" spans="1:19" s="260" customFormat="1" ht="53.25" customHeight="1" x14ac:dyDescent="0.3">
      <c r="A18" s="15"/>
      <c r="B18" s="26" t="s">
        <v>221</v>
      </c>
      <c r="C18" s="10"/>
      <c r="D18" s="11" t="s">
        <v>81</v>
      </c>
      <c r="E18" s="10"/>
      <c r="F18" s="11" t="s">
        <v>220</v>
      </c>
      <c r="G18" s="262"/>
      <c r="H18" s="96" t="s">
        <v>113</v>
      </c>
      <c r="I18" s="262"/>
      <c r="J18" s="405"/>
      <c r="K18" s="262"/>
      <c r="L18" s="41"/>
      <c r="M18" s="262"/>
      <c r="N18" s="41"/>
      <c r="O18" s="262"/>
      <c r="P18" s="41"/>
      <c r="Q18" s="262"/>
      <c r="R18" s="41"/>
      <c r="S18" s="262"/>
    </row>
    <row r="19" spans="1:19" s="260" customFormat="1" ht="53.25" customHeight="1" x14ac:dyDescent="0.3">
      <c r="A19" s="15"/>
      <c r="B19" s="26" t="str">
        <f>LEFT(B18,SEARCH(",",B18))&amp;" value"</f>
        <v>Silver (7106), value</v>
      </c>
      <c r="C19" s="10"/>
      <c r="D19" s="11" t="s">
        <v>81</v>
      </c>
      <c r="E19" s="10"/>
      <c r="F19" s="11" t="s">
        <v>216</v>
      </c>
      <c r="G19" s="262"/>
      <c r="H19" s="96" t="s">
        <v>113</v>
      </c>
      <c r="I19" s="262"/>
      <c r="J19" s="405"/>
      <c r="K19" s="262"/>
      <c r="L19" s="41"/>
      <c r="M19" s="262"/>
      <c r="N19" s="41"/>
      <c r="O19" s="262"/>
      <c r="P19" s="41"/>
      <c r="Q19" s="262"/>
      <c r="R19" s="41"/>
      <c r="S19" s="262"/>
    </row>
    <row r="20" spans="1:19" s="260" customFormat="1" ht="53.25" customHeight="1" x14ac:dyDescent="0.3">
      <c r="A20" s="15"/>
      <c r="B20" s="26" t="s">
        <v>222</v>
      </c>
      <c r="C20" s="10"/>
      <c r="D20" s="11" t="s">
        <v>81</v>
      </c>
      <c r="E20" s="10"/>
      <c r="F20" s="11" t="s">
        <v>223</v>
      </c>
      <c r="G20" s="262"/>
      <c r="H20" s="96" t="s">
        <v>113</v>
      </c>
      <c r="I20" s="262"/>
      <c r="J20" s="405"/>
      <c r="K20" s="262"/>
      <c r="L20" s="41"/>
      <c r="M20" s="262"/>
      <c r="N20" s="41"/>
      <c r="O20" s="262"/>
      <c r="P20" s="41"/>
      <c r="Q20" s="262"/>
      <c r="R20" s="41"/>
      <c r="S20" s="262"/>
    </row>
    <row r="21" spans="1:19" s="260" customFormat="1" ht="53.25" customHeight="1" x14ac:dyDescent="0.3">
      <c r="A21" s="15"/>
      <c r="B21" s="26" t="str">
        <f>LEFT(B20,SEARCH(",",B20))&amp;" value"</f>
        <v>Coal (2701), value</v>
      </c>
      <c r="C21" s="10"/>
      <c r="D21" s="11" t="s">
        <v>81</v>
      </c>
      <c r="E21" s="10"/>
      <c r="F21" s="11" t="s">
        <v>216</v>
      </c>
      <c r="G21" s="262"/>
      <c r="H21" s="96" t="s">
        <v>113</v>
      </c>
      <c r="I21" s="262"/>
      <c r="J21" s="405"/>
      <c r="K21" s="262"/>
      <c r="L21" s="41"/>
      <c r="M21" s="262"/>
      <c r="N21" s="41"/>
      <c r="O21" s="262"/>
      <c r="P21" s="41"/>
      <c r="Q21" s="262"/>
      <c r="R21" s="41"/>
      <c r="S21" s="262"/>
    </row>
    <row r="22" spans="1:19" s="260" customFormat="1" ht="53.25" customHeight="1" x14ac:dyDescent="0.3">
      <c r="A22" s="15"/>
      <c r="B22" s="26" t="s">
        <v>224</v>
      </c>
      <c r="C22" s="10"/>
      <c r="D22" s="11" t="s">
        <v>81</v>
      </c>
      <c r="E22" s="10"/>
      <c r="F22" s="11" t="s">
        <v>223</v>
      </c>
      <c r="G22" s="262"/>
      <c r="H22" s="96" t="s">
        <v>113</v>
      </c>
      <c r="I22" s="262"/>
      <c r="J22" s="405"/>
      <c r="K22" s="262"/>
      <c r="L22" s="41"/>
      <c r="M22" s="262"/>
      <c r="N22" s="41"/>
      <c r="O22" s="262"/>
      <c r="P22" s="41"/>
      <c r="Q22" s="262"/>
      <c r="R22" s="41"/>
      <c r="S22" s="262"/>
    </row>
    <row r="23" spans="1:19" s="260" customFormat="1" ht="53.25" customHeight="1" x14ac:dyDescent="0.3">
      <c r="A23" s="15"/>
      <c r="B23" s="26" t="str">
        <f>LEFT(B22,SEARCH(",",B22))&amp;" value"</f>
        <v>Copper (2603), value</v>
      </c>
      <c r="C23" s="10"/>
      <c r="D23" s="11" t="s">
        <v>81</v>
      </c>
      <c r="E23" s="10"/>
      <c r="F23" s="11" t="s">
        <v>216</v>
      </c>
      <c r="G23" s="262"/>
      <c r="H23" s="96" t="s">
        <v>113</v>
      </c>
      <c r="I23" s="262"/>
      <c r="J23" s="405"/>
      <c r="K23" s="262"/>
      <c r="L23" s="41"/>
      <c r="M23" s="262"/>
      <c r="N23" s="41"/>
      <c r="O23" s="262"/>
      <c r="P23" s="41"/>
      <c r="Q23" s="262"/>
      <c r="R23" s="41"/>
      <c r="S23" s="262"/>
    </row>
    <row r="24" spans="1:19" s="260" customFormat="1" ht="53.25" customHeight="1" x14ac:dyDescent="0.3">
      <c r="A24" s="15"/>
      <c r="B24" s="26" t="s">
        <v>625</v>
      </c>
      <c r="C24" s="10"/>
      <c r="D24" s="346">
        <v>26713000</v>
      </c>
      <c r="E24" s="10"/>
      <c r="F24" s="11" t="s">
        <v>223</v>
      </c>
      <c r="G24" s="262"/>
      <c r="H24" s="96" t="s">
        <v>113</v>
      </c>
      <c r="I24" s="262" t="s">
        <v>630</v>
      </c>
      <c r="J24" s="405"/>
      <c r="K24" s="262"/>
      <c r="L24" s="41"/>
      <c r="M24" s="262"/>
      <c r="N24" s="41"/>
      <c r="O24" s="262"/>
      <c r="P24" s="41"/>
      <c r="Q24" s="262"/>
      <c r="R24" s="41"/>
      <c r="S24" s="262"/>
    </row>
    <row r="25" spans="1:19" s="260" customFormat="1" ht="53.25" customHeight="1" x14ac:dyDescent="0.3">
      <c r="A25" s="15"/>
      <c r="B25" s="26" t="s">
        <v>626</v>
      </c>
      <c r="C25" s="10"/>
      <c r="D25" s="348">
        <v>3340000</v>
      </c>
      <c r="E25" s="10"/>
      <c r="F25" s="11" t="s">
        <v>223</v>
      </c>
      <c r="G25" s="262"/>
      <c r="H25" s="96" t="s">
        <v>113</v>
      </c>
      <c r="I25" s="262" t="s">
        <v>631</v>
      </c>
      <c r="J25" s="405"/>
      <c r="K25" s="262"/>
      <c r="L25" s="41"/>
      <c r="M25" s="262"/>
      <c r="N25" s="41"/>
      <c r="O25" s="262"/>
      <c r="P25" s="41"/>
      <c r="Q25" s="262"/>
      <c r="R25" s="41"/>
      <c r="S25" s="262"/>
    </row>
    <row r="26" spans="1:19" s="260" customFormat="1" ht="53.25" customHeight="1" x14ac:dyDescent="0.3">
      <c r="A26" s="15"/>
      <c r="B26" s="26" t="s">
        <v>627</v>
      </c>
      <c r="C26" s="10"/>
      <c r="D26" s="349">
        <v>266626000</v>
      </c>
      <c r="E26" s="10"/>
      <c r="F26" s="11" t="s">
        <v>223</v>
      </c>
      <c r="G26" s="262"/>
      <c r="H26" s="96" t="s">
        <v>113</v>
      </c>
      <c r="I26" s="262" t="s">
        <v>632</v>
      </c>
      <c r="J26" s="405"/>
      <c r="K26" s="262"/>
      <c r="L26" s="41"/>
      <c r="M26" s="262"/>
      <c r="N26" s="41"/>
      <c r="O26" s="262"/>
      <c r="P26" s="41"/>
      <c r="Q26" s="262"/>
      <c r="R26" s="41"/>
      <c r="S26" s="262"/>
    </row>
    <row r="27" spans="1:19" s="338" customFormat="1" ht="53.25" customHeight="1" x14ac:dyDescent="0.3">
      <c r="A27" s="75"/>
      <c r="B27" s="350" t="s">
        <v>628</v>
      </c>
      <c r="C27" s="76"/>
      <c r="D27" s="351">
        <v>723000</v>
      </c>
      <c r="E27" s="76"/>
      <c r="F27" s="78" t="s">
        <v>223</v>
      </c>
      <c r="G27" s="262"/>
      <c r="H27" s="96" t="s">
        <v>113</v>
      </c>
      <c r="I27" s="262" t="s">
        <v>633</v>
      </c>
      <c r="J27" s="405"/>
      <c r="K27" s="262"/>
      <c r="L27" s="41"/>
      <c r="M27" s="262"/>
      <c r="N27" s="41"/>
      <c r="O27" s="262"/>
      <c r="P27" s="41"/>
      <c r="Q27" s="262"/>
      <c r="R27" s="41"/>
      <c r="S27" s="262"/>
    </row>
    <row r="28" spans="1:19" s="260" customFormat="1" ht="53.25" customHeight="1" x14ac:dyDescent="0.3">
      <c r="A28" s="16"/>
      <c r="B28" s="27" t="s">
        <v>629</v>
      </c>
      <c r="C28" s="12"/>
      <c r="D28" s="352">
        <v>1050209000</v>
      </c>
      <c r="E28" s="12"/>
      <c r="F28" s="13" t="s">
        <v>223</v>
      </c>
      <c r="G28" s="262"/>
      <c r="H28" s="96" t="s">
        <v>113</v>
      </c>
      <c r="I28" s="262" t="s">
        <v>634</v>
      </c>
      <c r="J28" s="406"/>
      <c r="K28" s="262"/>
      <c r="L28" s="41"/>
      <c r="M28" s="262"/>
      <c r="N28" s="41"/>
      <c r="O28" s="262"/>
      <c r="P28" s="41"/>
      <c r="Q28" s="262"/>
      <c r="R28" s="41"/>
      <c r="S28" s="262"/>
    </row>
  </sheetData>
  <mergeCells count="1">
    <mergeCell ref="J10:J28"/>
  </mergeCells>
  <phoneticPr fontId="72" type="noConversion"/>
  <hyperlinks>
    <hyperlink ref="B9" r:id="rId1"/>
    <hyperlink ref="F10" r:id="rId2"/>
    <hyperlink ref="F11" r:id="rId3"/>
  </hyperlinks>
  <pageMargins left="0.7" right="0.7" top="0.75" bottom="0.75" header="0.3" footer="0.3"/>
  <pageSetup paperSize="8" orientation="landscape" horizontalDpi="1200" verticalDpi="1200"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KJ27"/>
  <sheetViews>
    <sheetView topLeftCell="A4" zoomScale="85" zoomScaleNormal="85" workbookViewId="0">
      <selection activeCell="F10" sqref="F10"/>
    </sheetView>
  </sheetViews>
  <sheetFormatPr defaultColWidth="10.5" defaultRowHeight="16.5" x14ac:dyDescent="0.3"/>
  <cols>
    <col min="1" max="1" width="15" style="262" customWidth="1"/>
    <col min="2" max="2" width="30.375" style="262" customWidth="1"/>
    <col min="3" max="3" width="4.875" style="262" customWidth="1"/>
    <col min="4" max="4" width="40.5" style="262" customWidth="1"/>
    <col min="5" max="5" width="4.875" style="262" customWidth="1"/>
    <col min="6" max="6" width="18" style="262" customWidth="1"/>
    <col min="7" max="7" width="3" style="262" customWidth="1"/>
    <col min="8" max="8" width="18" style="262" customWidth="1"/>
    <col min="9" max="9" width="7.375" style="262" customWidth="1"/>
    <col min="10" max="10" width="39.5" style="262" customWidth="1"/>
    <col min="11" max="11" width="3" style="262" customWidth="1"/>
    <col min="12" max="12" width="39.5" style="262" customWidth="1"/>
    <col min="13" max="13" width="3" style="262" customWidth="1"/>
    <col min="14" max="14" width="39.5" style="262" customWidth="1"/>
    <col min="15" max="15" width="3" style="262" customWidth="1"/>
    <col min="16" max="16" width="39.5" style="262" customWidth="1"/>
    <col min="17" max="17" width="3" style="262" customWidth="1"/>
    <col min="18" max="18" width="39.5" style="262" customWidth="1"/>
    <col min="19" max="19" width="3" style="262" customWidth="1"/>
    <col min="20" max="16384" width="10.5" style="262"/>
  </cols>
  <sheetData>
    <row r="1" spans="1:296" ht="27" x14ac:dyDescent="0.45">
      <c r="A1" s="261" t="s">
        <v>226</v>
      </c>
    </row>
    <row r="3" spans="1:296" s="35" customFormat="1" ht="157.5" x14ac:dyDescent="0.25">
      <c r="A3" s="36" t="s">
        <v>227</v>
      </c>
      <c r="B3" s="37" t="s">
        <v>228</v>
      </c>
      <c r="C3" s="38"/>
      <c r="D3" s="11" t="s">
        <v>635</v>
      </c>
      <c r="E3" s="38"/>
      <c r="F3" s="39"/>
      <c r="G3" s="38"/>
      <c r="H3" s="39"/>
      <c r="I3" s="38"/>
      <c r="J3" s="7"/>
      <c r="L3" s="41"/>
      <c r="N3" s="41"/>
      <c r="P3" s="41"/>
      <c r="R3" s="41"/>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4"/>
      <c r="BS3" s="34"/>
      <c r="BT3" s="34"/>
      <c r="BU3" s="34"/>
      <c r="BV3" s="34"/>
      <c r="BW3" s="34"/>
      <c r="BX3" s="34"/>
      <c r="BY3" s="34"/>
      <c r="BZ3" s="34"/>
      <c r="CA3" s="34"/>
      <c r="CB3" s="34"/>
      <c r="CC3" s="34"/>
      <c r="CD3" s="34"/>
      <c r="CE3" s="34"/>
      <c r="CF3" s="34"/>
      <c r="CG3" s="34"/>
      <c r="CH3" s="34"/>
      <c r="CI3" s="34"/>
      <c r="CJ3" s="34"/>
      <c r="CK3" s="34"/>
      <c r="CL3" s="34"/>
      <c r="CM3" s="34"/>
      <c r="CN3" s="34"/>
      <c r="CO3" s="34"/>
      <c r="CP3" s="34"/>
      <c r="CQ3" s="34"/>
      <c r="CR3" s="34"/>
      <c r="CS3" s="34"/>
      <c r="CT3" s="34"/>
      <c r="CU3" s="34"/>
      <c r="CV3" s="34"/>
      <c r="CW3" s="34"/>
      <c r="CX3" s="34"/>
      <c r="CY3" s="34"/>
      <c r="CZ3" s="34"/>
      <c r="DA3" s="34"/>
      <c r="DB3" s="34"/>
      <c r="DC3" s="34"/>
      <c r="DD3" s="34"/>
      <c r="DE3" s="34"/>
      <c r="DF3" s="34"/>
      <c r="DG3" s="34"/>
      <c r="DH3" s="34"/>
      <c r="DI3" s="34"/>
      <c r="DJ3" s="34"/>
      <c r="DK3" s="34"/>
      <c r="DL3" s="34"/>
      <c r="DM3" s="34"/>
      <c r="DN3" s="34"/>
      <c r="DO3" s="34"/>
      <c r="DP3" s="34"/>
      <c r="DQ3" s="34"/>
      <c r="DR3" s="34"/>
      <c r="DS3" s="34"/>
      <c r="DT3" s="34"/>
      <c r="DU3" s="34"/>
      <c r="DV3" s="34"/>
      <c r="DW3" s="34"/>
      <c r="DX3" s="34"/>
      <c r="DY3" s="34"/>
      <c r="DZ3" s="34"/>
      <c r="EA3" s="34"/>
      <c r="EB3" s="34"/>
      <c r="EC3" s="34"/>
      <c r="ED3" s="34"/>
      <c r="EE3" s="34"/>
      <c r="EF3" s="34"/>
      <c r="EG3" s="34"/>
      <c r="EH3" s="34"/>
      <c r="EI3" s="34"/>
      <c r="EJ3" s="34"/>
      <c r="EK3" s="34"/>
      <c r="EL3" s="34"/>
      <c r="EM3" s="34"/>
      <c r="EN3" s="34"/>
      <c r="EO3" s="34"/>
      <c r="EP3" s="34"/>
      <c r="EQ3" s="34"/>
      <c r="ER3" s="34"/>
      <c r="ES3" s="34"/>
      <c r="ET3" s="34"/>
      <c r="EU3" s="34"/>
      <c r="EV3" s="34"/>
      <c r="EW3" s="34"/>
      <c r="EX3" s="34"/>
      <c r="EY3" s="34"/>
      <c r="EZ3" s="34"/>
      <c r="FA3" s="34"/>
      <c r="FB3" s="34"/>
      <c r="FC3" s="34"/>
      <c r="FD3" s="34"/>
      <c r="FE3" s="34"/>
      <c r="FF3" s="34"/>
      <c r="FG3" s="34"/>
      <c r="FH3" s="34"/>
      <c r="FI3" s="34"/>
      <c r="FJ3" s="34"/>
      <c r="FK3" s="34"/>
      <c r="FL3" s="34"/>
      <c r="FM3" s="34"/>
      <c r="FN3" s="34"/>
      <c r="FO3" s="34"/>
      <c r="FP3" s="34"/>
      <c r="FQ3" s="34"/>
      <c r="FR3" s="34"/>
      <c r="FS3" s="34"/>
      <c r="FT3" s="34"/>
      <c r="FU3" s="34"/>
      <c r="FV3" s="34"/>
      <c r="FW3" s="34"/>
      <c r="FX3" s="34"/>
      <c r="FY3" s="34"/>
      <c r="FZ3" s="34"/>
      <c r="GA3" s="34"/>
      <c r="GB3" s="34"/>
      <c r="GC3" s="34"/>
      <c r="GD3" s="34"/>
      <c r="GE3" s="34"/>
      <c r="GF3" s="34"/>
      <c r="GG3" s="34"/>
      <c r="GH3" s="34"/>
      <c r="GI3" s="34"/>
      <c r="GJ3" s="34"/>
      <c r="GK3" s="34"/>
      <c r="GL3" s="34"/>
      <c r="GM3" s="34"/>
      <c r="GN3" s="34"/>
      <c r="GO3" s="34"/>
      <c r="GP3" s="34"/>
      <c r="GQ3" s="34"/>
      <c r="GR3" s="34"/>
      <c r="GS3" s="34"/>
      <c r="GT3" s="34"/>
      <c r="GU3" s="34"/>
      <c r="GV3" s="34"/>
      <c r="GW3" s="34"/>
      <c r="GX3" s="34"/>
      <c r="GY3" s="34"/>
      <c r="GZ3" s="34"/>
      <c r="HA3" s="34"/>
      <c r="HB3" s="34"/>
      <c r="HC3" s="34"/>
      <c r="HD3" s="34"/>
      <c r="HE3" s="34"/>
      <c r="HF3" s="34"/>
      <c r="HG3" s="34"/>
      <c r="HH3" s="34"/>
      <c r="HI3" s="34"/>
      <c r="HJ3" s="34"/>
      <c r="HK3" s="34"/>
      <c r="HL3" s="34"/>
      <c r="HM3" s="34"/>
      <c r="HN3" s="34"/>
      <c r="HO3" s="34"/>
      <c r="HP3" s="34"/>
      <c r="HQ3" s="34"/>
      <c r="HR3" s="34"/>
      <c r="HS3" s="34"/>
      <c r="HT3" s="34"/>
      <c r="HU3" s="34"/>
      <c r="HV3" s="34"/>
      <c r="HW3" s="34"/>
      <c r="HX3" s="34"/>
      <c r="HY3" s="34"/>
      <c r="HZ3" s="34"/>
      <c r="IA3" s="34"/>
      <c r="IB3" s="34"/>
      <c r="IC3" s="34"/>
      <c r="ID3" s="34"/>
      <c r="IE3" s="34"/>
      <c r="IF3" s="34"/>
      <c r="IG3" s="34"/>
      <c r="IH3" s="34"/>
      <c r="II3" s="34"/>
      <c r="IJ3" s="34"/>
      <c r="IK3" s="34"/>
      <c r="IL3" s="34"/>
      <c r="IM3" s="34"/>
      <c r="IN3" s="34"/>
      <c r="IO3" s="34"/>
      <c r="IP3" s="34"/>
      <c r="IQ3" s="34"/>
      <c r="IR3" s="34"/>
      <c r="IS3" s="34"/>
      <c r="IT3" s="34"/>
      <c r="IU3" s="34"/>
      <c r="IV3" s="34"/>
      <c r="IW3" s="34"/>
      <c r="IX3" s="34"/>
      <c r="IY3" s="34"/>
      <c r="IZ3" s="34"/>
      <c r="JA3" s="34"/>
      <c r="JB3" s="34"/>
      <c r="JC3" s="34"/>
      <c r="JD3" s="34"/>
      <c r="JE3" s="34"/>
      <c r="JF3" s="34"/>
      <c r="JG3" s="34"/>
      <c r="JH3" s="34"/>
      <c r="JI3" s="34"/>
      <c r="JJ3" s="34"/>
      <c r="JK3" s="34"/>
      <c r="JL3" s="34"/>
      <c r="JM3" s="34"/>
      <c r="JN3" s="34"/>
      <c r="JO3" s="34"/>
      <c r="JP3" s="34"/>
      <c r="JQ3" s="34"/>
      <c r="JR3" s="34"/>
      <c r="JS3" s="34"/>
      <c r="JT3" s="34"/>
      <c r="JU3" s="34"/>
      <c r="JV3" s="34"/>
      <c r="JW3" s="34"/>
      <c r="JX3" s="34"/>
      <c r="JY3" s="34"/>
      <c r="JZ3" s="34"/>
      <c r="KA3" s="34"/>
      <c r="KB3" s="34"/>
      <c r="KC3" s="34"/>
      <c r="KD3" s="34"/>
      <c r="KE3" s="34"/>
      <c r="KF3" s="34"/>
      <c r="KG3" s="34"/>
      <c r="KH3" s="34"/>
      <c r="KI3" s="34"/>
      <c r="KJ3" s="34"/>
    </row>
    <row r="4" spans="1:296" s="4" customFormat="1" ht="19.5" x14ac:dyDescent="0.25">
      <c r="B4" s="2"/>
      <c r="C4" s="1"/>
      <c r="D4" s="2"/>
      <c r="E4" s="1"/>
      <c r="F4" s="2"/>
      <c r="G4" s="1"/>
      <c r="H4" s="2"/>
      <c r="I4" s="1"/>
      <c r="J4" s="3"/>
      <c r="L4" s="3"/>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row>
    <row r="5" spans="1:296" s="4" customFormat="1" ht="97.5" x14ac:dyDescent="0.25">
      <c r="A5" s="1"/>
      <c r="B5" s="2" t="s">
        <v>100</v>
      </c>
      <c r="C5" s="1"/>
      <c r="D5" s="90" t="s">
        <v>101</v>
      </c>
      <c r="E5" s="50"/>
      <c r="F5" s="90" t="s">
        <v>102</v>
      </c>
      <c r="G5" s="50"/>
      <c r="H5" s="90" t="s">
        <v>103</v>
      </c>
      <c r="I5" s="58"/>
      <c r="J5" s="51" t="s">
        <v>104</v>
      </c>
      <c r="K5" s="32"/>
      <c r="L5" s="33" t="s">
        <v>105</v>
      </c>
      <c r="M5" s="32"/>
      <c r="N5" s="33" t="s">
        <v>106</v>
      </c>
      <c r="O5" s="32"/>
      <c r="P5" s="33" t="s">
        <v>107</v>
      </c>
      <c r="Q5" s="32"/>
      <c r="R5" s="33" t="s">
        <v>108</v>
      </c>
      <c r="S5" s="32"/>
    </row>
    <row r="6" spans="1:296" s="4" customFormat="1" ht="19.5" x14ac:dyDescent="0.25">
      <c r="B6" s="2"/>
      <c r="C6" s="1"/>
      <c r="D6" s="2"/>
      <c r="E6" s="1"/>
      <c r="F6" s="2"/>
      <c r="G6" s="1"/>
      <c r="H6" s="2"/>
      <c r="I6" s="1"/>
      <c r="J6" s="3"/>
      <c r="L6" s="3"/>
      <c r="N6" s="3"/>
      <c r="P6" s="3"/>
      <c r="R6" s="3"/>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row>
    <row r="7" spans="1:296" s="35" customFormat="1" ht="47.25" x14ac:dyDescent="0.25">
      <c r="A7" s="47" t="s">
        <v>123</v>
      </c>
      <c r="B7" s="312" t="s">
        <v>229</v>
      </c>
      <c r="C7" s="34"/>
      <c r="D7" s="6" t="s">
        <v>595</v>
      </c>
      <c r="E7" s="34"/>
      <c r="F7" s="48"/>
      <c r="G7" s="34"/>
      <c r="H7" s="48"/>
      <c r="I7" s="34"/>
      <c r="J7" s="49"/>
    </row>
    <row r="8" spans="1:296" s="4" customFormat="1" ht="19.5" x14ac:dyDescent="0.25">
      <c r="B8" s="2"/>
      <c r="C8" s="1"/>
      <c r="D8" s="2"/>
      <c r="E8" s="1"/>
      <c r="F8" s="2"/>
      <c r="G8" s="1"/>
      <c r="H8" s="2"/>
      <c r="I8" s="1"/>
      <c r="J8" s="3"/>
      <c r="L8" s="3"/>
      <c r="N8" s="3"/>
      <c r="P8" s="3"/>
      <c r="R8" s="3"/>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row>
    <row r="9" spans="1:296" s="260" customFormat="1" ht="15.75" x14ac:dyDescent="0.25">
      <c r="A9" s="14"/>
      <c r="B9" s="28" t="s">
        <v>211</v>
      </c>
      <c r="C9" s="8"/>
      <c r="D9" s="18"/>
      <c r="E9" s="8"/>
      <c r="F9" s="18"/>
      <c r="G9" s="20"/>
      <c r="H9" s="18"/>
      <c r="I9" s="20"/>
      <c r="J9" s="40"/>
      <c r="K9" s="21"/>
      <c r="L9" s="40"/>
      <c r="M9" s="21"/>
      <c r="N9" s="40"/>
      <c r="O9" s="21"/>
      <c r="P9" s="40"/>
      <c r="Q9" s="21"/>
      <c r="R9" s="40"/>
      <c r="S9" s="21"/>
      <c r="T9" s="318"/>
      <c r="U9" s="318"/>
      <c r="V9" s="318"/>
      <c r="W9" s="318"/>
      <c r="X9" s="318"/>
      <c r="Y9" s="318"/>
      <c r="Z9" s="318"/>
      <c r="AA9" s="318"/>
      <c r="AB9" s="318"/>
      <c r="AC9" s="318"/>
      <c r="AD9" s="318"/>
      <c r="AE9" s="318"/>
      <c r="AF9" s="318"/>
      <c r="AG9" s="318"/>
      <c r="AH9" s="318"/>
      <c r="AI9" s="318"/>
      <c r="AJ9" s="318"/>
      <c r="AK9" s="318"/>
      <c r="AL9" s="318"/>
      <c r="AM9" s="318"/>
      <c r="AN9" s="318"/>
      <c r="AO9" s="318"/>
      <c r="AP9" s="318"/>
      <c r="AQ9" s="318"/>
      <c r="AR9" s="318"/>
      <c r="AS9" s="318"/>
      <c r="AT9" s="318"/>
      <c r="AU9" s="318"/>
      <c r="AV9" s="318"/>
      <c r="AW9" s="318"/>
      <c r="AX9" s="318"/>
      <c r="AY9" s="318"/>
      <c r="AZ9" s="318"/>
      <c r="BA9" s="318"/>
      <c r="BB9" s="318"/>
      <c r="BC9" s="318"/>
      <c r="BD9" s="318"/>
      <c r="BE9" s="318"/>
      <c r="BF9" s="318"/>
      <c r="BG9" s="318"/>
      <c r="BH9" s="318"/>
      <c r="BI9" s="318"/>
      <c r="BJ9" s="318"/>
      <c r="BK9" s="318"/>
      <c r="BL9" s="318"/>
      <c r="BM9" s="318"/>
      <c r="BN9" s="318"/>
      <c r="BO9" s="318"/>
      <c r="BP9" s="318"/>
      <c r="BQ9" s="318"/>
      <c r="BR9" s="318"/>
      <c r="BS9" s="318"/>
      <c r="BT9" s="318"/>
      <c r="BU9" s="318"/>
      <c r="BV9" s="318"/>
      <c r="BW9" s="318"/>
      <c r="BX9" s="318"/>
      <c r="BY9" s="318"/>
      <c r="BZ9" s="318"/>
      <c r="CA9" s="318"/>
      <c r="CB9" s="318"/>
      <c r="CC9" s="318"/>
      <c r="CD9" s="318"/>
      <c r="CE9" s="318"/>
      <c r="CF9" s="318"/>
      <c r="CG9" s="318"/>
      <c r="CH9" s="318"/>
      <c r="CI9" s="318"/>
      <c r="CJ9" s="318"/>
      <c r="CK9" s="318"/>
      <c r="CL9" s="318"/>
      <c r="CM9" s="318"/>
      <c r="CN9" s="318"/>
      <c r="CO9" s="318"/>
      <c r="CP9" s="318"/>
      <c r="CQ9" s="318"/>
      <c r="CR9" s="318"/>
      <c r="CS9" s="318"/>
      <c r="CT9" s="318"/>
      <c r="CU9" s="318"/>
      <c r="CV9" s="318"/>
      <c r="CW9" s="318"/>
      <c r="CX9" s="318"/>
      <c r="CY9" s="318"/>
      <c r="CZ9" s="318"/>
      <c r="DA9" s="318"/>
      <c r="DB9" s="318"/>
      <c r="DC9" s="318"/>
      <c r="DD9" s="318"/>
      <c r="DE9" s="318"/>
      <c r="DF9" s="318"/>
      <c r="DG9" s="318"/>
      <c r="DH9" s="318"/>
      <c r="DI9" s="318"/>
      <c r="DJ9" s="318"/>
      <c r="DK9" s="318"/>
      <c r="DL9" s="318"/>
      <c r="DM9" s="318"/>
      <c r="DN9" s="318"/>
      <c r="DO9" s="318"/>
      <c r="DP9" s="318"/>
      <c r="DQ9" s="318"/>
      <c r="DR9" s="318"/>
      <c r="DS9" s="318"/>
      <c r="DT9" s="318"/>
      <c r="DU9" s="318"/>
      <c r="DV9" s="318"/>
      <c r="DW9" s="318"/>
      <c r="DX9" s="318"/>
      <c r="DY9" s="318"/>
      <c r="DZ9" s="318"/>
      <c r="EA9" s="318"/>
      <c r="EB9" s="318"/>
      <c r="EC9" s="318"/>
      <c r="ED9" s="318"/>
      <c r="EE9" s="318"/>
      <c r="EF9" s="318"/>
      <c r="EG9" s="318"/>
      <c r="EH9" s="318"/>
      <c r="EI9" s="318"/>
      <c r="EJ9" s="318"/>
      <c r="EK9" s="318"/>
      <c r="EL9" s="318"/>
      <c r="EM9" s="318"/>
      <c r="EN9" s="318"/>
      <c r="EO9" s="318"/>
      <c r="EP9" s="318"/>
      <c r="EQ9" s="318"/>
      <c r="ER9" s="318"/>
      <c r="ES9" s="318"/>
      <c r="ET9" s="318"/>
      <c r="EU9" s="318"/>
      <c r="EV9" s="318"/>
      <c r="EW9" s="318"/>
      <c r="EX9" s="318"/>
      <c r="EY9" s="318"/>
      <c r="EZ9" s="318"/>
      <c r="FA9" s="318"/>
      <c r="FB9" s="318"/>
      <c r="FC9" s="318"/>
      <c r="FD9" s="318"/>
      <c r="FE9" s="318"/>
      <c r="FF9" s="318"/>
      <c r="FG9" s="318"/>
      <c r="FH9" s="318"/>
      <c r="FI9" s="318"/>
      <c r="FJ9" s="318"/>
      <c r="FK9" s="318"/>
      <c r="FL9" s="318"/>
      <c r="FM9" s="318"/>
      <c r="FN9" s="318"/>
      <c r="FO9" s="318"/>
      <c r="FP9" s="318"/>
      <c r="FQ9" s="318"/>
      <c r="FR9" s="318"/>
      <c r="FS9" s="318"/>
      <c r="FT9" s="318"/>
      <c r="FU9" s="318"/>
      <c r="FV9" s="318"/>
      <c r="FW9" s="318"/>
      <c r="FX9" s="318"/>
      <c r="FY9" s="318"/>
      <c r="FZ9" s="318"/>
      <c r="GA9" s="318"/>
      <c r="GB9" s="318"/>
      <c r="GC9" s="318"/>
      <c r="GD9" s="318"/>
      <c r="GE9" s="318"/>
      <c r="GF9" s="318"/>
      <c r="GG9" s="318"/>
      <c r="GH9" s="318"/>
      <c r="GI9" s="318"/>
      <c r="GJ9" s="318"/>
      <c r="GK9" s="318"/>
      <c r="GL9" s="318"/>
      <c r="GM9" s="318"/>
      <c r="GN9" s="318"/>
      <c r="GO9" s="318"/>
      <c r="GP9" s="318"/>
      <c r="GQ9" s="318"/>
      <c r="GR9" s="318"/>
      <c r="GS9" s="318"/>
      <c r="GT9" s="318"/>
      <c r="GU9" s="318"/>
      <c r="GV9" s="318"/>
      <c r="GW9" s="318"/>
      <c r="GX9" s="318"/>
      <c r="GY9" s="318"/>
      <c r="GZ9" s="318"/>
      <c r="HA9" s="318"/>
      <c r="HB9" s="318"/>
      <c r="HC9" s="318"/>
      <c r="HD9" s="318"/>
      <c r="HE9" s="318"/>
      <c r="HF9" s="318"/>
      <c r="HG9" s="318"/>
      <c r="HH9" s="318"/>
      <c r="HI9" s="318"/>
      <c r="HJ9" s="318"/>
      <c r="HK9" s="318"/>
      <c r="HL9" s="318"/>
      <c r="HM9" s="318"/>
      <c r="HN9" s="318"/>
      <c r="HO9" s="318"/>
      <c r="HP9" s="318"/>
      <c r="HQ9" s="318"/>
      <c r="HR9" s="318"/>
      <c r="HS9" s="318"/>
      <c r="HT9" s="318"/>
      <c r="HU9" s="318"/>
      <c r="HV9" s="318"/>
      <c r="HW9" s="318"/>
      <c r="HX9" s="318"/>
      <c r="HY9" s="318"/>
      <c r="HZ9" s="318"/>
      <c r="IA9" s="318"/>
      <c r="IB9" s="318"/>
      <c r="IC9" s="318"/>
      <c r="ID9" s="318"/>
      <c r="IE9" s="318"/>
      <c r="IF9" s="318"/>
      <c r="IG9" s="318"/>
      <c r="IH9" s="318"/>
      <c r="II9" s="318"/>
      <c r="IJ9" s="318"/>
      <c r="IK9" s="318"/>
      <c r="IL9" s="318"/>
      <c r="IM9" s="318"/>
      <c r="IN9" s="318"/>
      <c r="IO9" s="318"/>
      <c r="IP9" s="318"/>
      <c r="IQ9" s="318"/>
      <c r="IR9" s="318"/>
      <c r="IS9" s="318"/>
      <c r="IT9" s="318"/>
      <c r="IU9" s="318"/>
      <c r="IV9" s="318"/>
      <c r="IW9" s="318"/>
      <c r="IX9" s="318"/>
      <c r="IY9" s="318"/>
      <c r="IZ9" s="318"/>
      <c r="JA9" s="318"/>
      <c r="JB9" s="318"/>
      <c r="JC9" s="318"/>
      <c r="JD9" s="318"/>
      <c r="JE9" s="318"/>
      <c r="JF9" s="318"/>
      <c r="JG9" s="318"/>
      <c r="JH9" s="318"/>
      <c r="JI9" s="318"/>
      <c r="JJ9" s="318"/>
      <c r="JK9" s="318"/>
      <c r="JL9" s="318"/>
      <c r="JM9" s="318"/>
      <c r="JN9" s="318"/>
      <c r="JO9" s="318"/>
      <c r="JP9" s="318"/>
      <c r="JQ9" s="318"/>
      <c r="JR9" s="318"/>
      <c r="JS9" s="318"/>
      <c r="JT9" s="318"/>
      <c r="JU9" s="318"/>
      <c r="JV9" s="318"/>
      <c r="JW9" s="318"/>
      <c r="JX9" s="318"/>
      <c r="JY9" s="318"/>
      <c r="JZ9" s="318"/>
      <c r="KA9" s="318"/>
      <c r="KB9" s="318"/>
      <c r="KC9" s="318"/>
      <c r="KD9" s="318"/>
      <c r="KE9" s="318"/>
      <c r="KF9" s="318"/>
      <c r="KG9" s="318"/>
      <c r="KH9" s="318"/>
      <c r="KI9" s="318"/>
      <c r="KJ9" s="318"/>
    </row>
    <row r="10" spans="1:296" s="260" customFormat="1" ht="31.5" x14ac:dyDescent="0.25">
      <c r="A10" s="14"/>
      <c r="B10" s="23" t="s">
        <v>230</v>
      </c>
      <c r="C10" s="8"/>
      <c r="D10" s="9" t="s">
        <v>112</v>
      </c>
      <c r="E10" s="8"/>
      <c r="F10" s="337" t="s">
        <v>599</v>
      </c>
      <c r="G10" s="1"/>
      <c r="H10" s="96" t="s">
        <v>113</v>
      </c>
      <c r="I10" s="354">
        <v>34</v>
      </c>
      <c r="J10" s="408"/>
      <c r="K10" s="4"/>
      <c r="L10" s="41"/>
      <c r="M10" s="4"/>
      <c r="N10" s="41"/>
      <c r="O10" s="4"/>
      <c r="P10" s="41"/>
      <c r="Q10" s="4"/>
      <c r="R10" s="41"/>
      <c r="S10" s="4"/>
      <c r="T10" s="318"/>
      <c r="U10" s="318"/>
      <c r="V10" s="318"/>
      <c r="W10" s="318"/>
      <c r="X10" s="318"/>
      <c r="Y10" s="318"/>
      <c r="Z10" s="318"/>
      <c r="AA10" s="318"/>
      <c r="AB10" s="318"/>
      <c r="AC10" s="318"/>
      <c r="AD10" s="318"/>
      <c r="AE10" s="318"/>
      <c r="AF10" s="318"/>
      <c r="AG10" s="318"/>
      <c r="AH10" s="318"/>
      <c r="AI10" s="318"/>
      <c r="AJ10" s="318"/>
      <c r="AK10" s="318"/>
      <c r="AL10" s="318"/>
      <c r="AM10" s="318"/>
      <c r="AN10" s="318"/>
      <c r="AO10" s="318"/>
      <c r="AP10" s="318"/>
      <c r="AQ10" s="318"/>
      <c r="AR10" s="318"/>
      <c r="AS10" s="318"/>
      <c r="AT10" s="318"/>
      <c r="AU10" s="318"/>
      <c r="AV10" s="318"/>
      <c r="AW10" s="318"/>
      <c r="AX10" s="318"/>
      <c r="AY10" s="318"/>
      <c r="AZ10" s="318"/>
      <c r="BA10" s="318"/>
      <c r="BB10" s="318"/>
      <c r="BC10" s="318"/>
      <c r="BD10" s="318"/>
      <c r="BE10" s="318"/>
      <c r="BF10" s="318"/>
      <c r="BG10" s="318"/>
      <c r="BH10" s="318"/>
      <c r="BI10" s="318"/>
      <c r="BJ10" s="318"/>
      <c r="BK10" s="318"/>
      <c r="BL10" s="318"/>
      <c r="BM10" s="318"/>
      <c r="BN10" s="318"/>
      <c r="BO10" s="318"/>
      <c r="BP10" s="318"/>
      <c r="BQ10" s="318"/>
      <c r="BR10" s="318"/>
      <c r="BS10" s="318"/>
      <c r="BT10" s="318"/>
      <c r="BU10" s="318"/>
      <c r="BV10" s="318"/>
      <c r="BW10" s="318"/>
      <c r="BX10" s="318"/>
      <c r="BY10" s="318"/>
      <c r="BZ10" s="318"/>
      <c r="CA10" s="318"/>
      <c r="CB10" s="318"/>
      <c r="CC10" s="318"/>
      <c r="CD10" s="318"/>
      <c r="CE10" s="318"/>
      <c r="CF10" s="318"/>
      <c r="CG10" s="318"/>
      <c r="CH10" s="318"/>
      <c r="CI10" s="318"/>
      <c r="CJ10" s="318"/>
      <c r="CK10" s="318"/>
      <c r="CL10" s="318"/>
      <c r="CM10" s="318"/>
      <c r="CN10" s="318"/>
      <c r="CO10" s="318"/>
      <c r="CP10" s="318"/>
      <c r="CQ10" s="318"/>
      <c r="CR10" s="318"/>
      <c r="CS10" s="318"/>
      <c r="CT10" s="318"/>
      <c r="CU10" s="318"/>
      <c r="CV10" s="318"/>
      <c r="CW10" s="318"/>
      <c r="CX10" s="318"/>
      <c r="CY10" s="318"/>
      <c r="CZ10" s="318"/>
      <c r="DA10" s="318"/>
      <c r="DB10" s="318"/>
      <c r="DC10" s="318"/>
      <c r="DD10" s="318"/>
      <c r="DE10" s="318"/>
      <c r="DF10" s="318"/>
      <c r="DG10" s="318"/>
      <c r="DH10" s="318"/>
      <c r="DI10" s="318"/>
      <c r="DJ10" s="318"/>
      <c r="DK10" s="318"/>
      <c r="DL10" s="318"/>
      <c r="DM10" s="318"/>
      <c r="DN10" s="318"/>
      <c r="DO10" s="318"/>
      <c r="DP10" s="318"/>
      <c r="DQ10" s="318"/>
      <c r="DR10" s="318"/>
      <c r="DS10" s="318"/>
      <c r="DT10" s="318"/>
      <c r="DU10" s="318"/>
      <c r="DV10" s="318"/>
      <c r="DW10" s="318"/>
      <c r="DX10" s="318"/>
      <c r="DY10" s="318"/>
      <c r="DZ10" s="318"/>
      <c r="EA10" s="318"/>
      <c r="EB10" s="318"/>
      <c r="EC10" s="318"/>
      <c r="ED10" s="318"/>
      <c r="EE10" s="318"/>
      <c r="EF10" s="318"/>
      <c r="EG10" s="318"/>
      <c r="EH10" s="318"/>
      <c r="EI10" s="318"/>
      <c r="EJ10" s="318"/>
      <c r="EK10" s="318"/>
      <c r="EL10" s="318"/>
      <c r="EM10" s="318"/>
      <c r="EN10" s="318"/>
      <c r="EO10" s="318"/>
      <c r="EP10" s="318"/>
      <c r="EQ10" s="318"/>
      <c r="ER10" s="318"/>
      <c r="ES10" s="318"/>
      <c r="ET10" s="318"/>
      <c r="EU10" s="318"/>
      <c r="EV10" s="318"/>
      <c r="EW10" s="318"/>
      <c r="EX10" s="318"/>
      <c r="EY10" s="318"/>
      <c r="EZ10" s="318"/>
      <c r="FA10" s="318"/>
      <c r="FB10" s="318"/>
      <c r="FC10" s="318"/>
      <c r="FD10" s="318"/>
      <c r="FE10" s="318"/>
      <c r="FF10" s="318"/>
      <c r="FG10" s="318"/>
      <c r="FH10" s="318"/>
      <c r="FI10" s="318"/>
      <c r="FJ10" s="318"/>
      <c r="FK10" s="318"/>
      <c r="FL10" s="318"/>
      <c r="FM10" s="318"/>
      <c r="FN10" s="318"/>
      <c r="FO10" s="318"/>
      <c r="FP10" s="318"/>
      <c r="FQ10" s="318"/>
      <c r="FR10" s="318"/>
      <c r="FS10" s="318"/>
      <c r="FT10" s="318"/>
      <c r="FU10" s="318"/>
      <c r="FV10" s="318"/>
      <c r="FW10" s="318"/>
      <c r="FX10" s="318"/>
      <c r="FY10" s="318"/>
      <c r="FZ10" s="318"/>
      <c r="GA10" s="318"/>
      <c r="GB10" s="318"/>
      <c r="GC10" s="318"/>
      <c r="GD10" s="318"/>
      <c r="GE10" s="318"/>
      <c r="GF10" s="318"/>
      <c r="GG10" s="318"/>
      <c r="GH10" s="318"/>
      <c r="GI10" s="318"/>
      <c r="GJ10" s="318"/>
      <c r="GK10" s="318"/>
      <c r="GL10" s="318"/>
      <c r="GM10" s="318"/>
      <c r="GN10" s="318"/>
      <c r="GO10" s="318"/>
      <c r="GP10" s="318"/>
      <c r="GQ10" s="318"/>
      <c r="GR10" s="318"/>
      <c r="GS10" s="318"/>
      <c r="GT10" s="318"/>
      <c r="GU10" s="318"/>
      <c r="GV10" s="318"/>
      <c r="GW10" s="318"/>
      <c r="GX10" s="318"/>
      <c r="GY10" s="318"/>
      <c r="GZ10" s="318"/>
      <c r="HA10" s="318"/>
      <c r="HB10" s="318"/>
      <c r="HC10" s="318"/>
      <c r="HD10" s="318"/>
      <c r="HE10" s="318"/>
      <c r="HF10" s="318"/>
      <c r="HG10" s="318"/>
      <c r="HH10" s="318"/>
      <c r="HI10" s="318"/>
      <c r="HJ10" s="318"/>
      <c r="HK10" s="318"/>
      <c r="HL10" s="318"/>
      <c r="HM10" s="318"/>
      <c r="HN10" s="318"/>
      <c r="HO10" s="318"/>
      <c r="HP10" s="318"/>
      <c r="HQ10" s="318"/>
      <c r="HR10" s="318"/>
      <c r="HS10" s="318"/>
      <c r="HT10" s="318"/>
      <c r="HU10" s="318"/>
      <c r="HV10" s="318"/>
      <c r="HW10" s="318"/>
      <c r="HX10" s="318"/>
      <c r="HY10" s="318"/>
      <c r="HZ10" s="318"/>
      <c r="IA10" s="318"/>
      <c r="IB10" s="318"/>
      <c r="IC10" s="318"/>
      <c r="ID10" s="318"/>
      <c r="IE10" s="318"/>
      <c r="IF10" s="318"/>
      <c r="IG10" s="318"/>
      <c r="IH10" s="318"/>
      <c r="II10" s="318"/>
      <c r="IJ10" s="318"/>
      <c r="IK10" s="318"/>
      <c r="IL10" s="318"/>
      <c r="IM10" s="318"/>
      <c r="IN10" s="318"/>
      <c r="IO10" s="318"/>
      <c r="IP10" s="318"/>
      <c r="IQ10" s="318"/>
      <c r="IR10" s="318"/>
      <c r="IS10" s="318"/>
      <c r="IT10" s="318"/>
      <c r="IU10" s="318"/>
      <c r="IV10" s="318"/>
      <c r="IW10" s="318"/>
      <c r="IX10" s="318"/>
      <c r="IY10" s="318"/>
      <c r="IZ10" s="318"/>
      <c r="JA10" s="318"/>
      <c r="JB10" s="318"/>
      <c r="JC10" s="318"/>
      <c r="JD10" s="318"/>
      <c r="JE10" s="318"/>
      <c r="JF10" s="318"/>
      <c r="JG10" s="318"/>
      <c r="JH10" s="318"/>
      <c r="JI10" s="318"/>
      <c r="JJ10" s="318"/>
      <c r="JK10" s="318"/>
      <c r="JL10" s="318"/>
      <c r="JM10" s="318"/>
      <c r="JN10" s="318"/>
      <c r="JO10" s="318"/>
      <c r="JP10" s="318"/>
      <c r="JQ10" s="318"/>
      <c r="JR10" s="318"/>
      <c r="JS10" s="318"/>
      <c r="JT10" s="318"/>
      <c r="JU10" s="318"/>
      <c r="JV10" s="318"/>
      <c r="JW10" s="318"/>
      <c r="JX10" s="318"/>
      <c r="JY10" s="318"/>
      <c r="JZ10" s="318"/>
      <c r="KA10" s="318"/>
      <c r="KB10" s="318"/>
      <c r="KC10" s="318"/>
      <c r="KD10" s="318"/>
      <c r="KE10" s="318"/>
      <c r="KF10" s="318"/>
      <c r="KG10" s="318"/>
      <c r="KH10" s="318"/>
      <c r="KI10" s="318"/>
      <c r="KJ10" s="318"/>
    </row>
    <row r="11" spans="1:296" s="260" customFormat="1" ht="31.5" x14ac:dyDescent="0.25">
      <c r="A11" s="15"/>
      <c r="B11" s="24" t="s">
        <v>231</v>
      </c>
      <c r="C11" s="10"/>
      <c r="D11" s="11" t="s">
        <v>112</v>
      </c>
      <c r="E11" s="10"/>
      <c r="F11" s="337" t="s">
        <v>599</v>
      </c>
      <c r="G11" s="38"/>
      <c r="H11" s="96" t="s">
        <v>113</v>
      </c>
      <c r="I11" s="355">
        <v>34</v>
      </c>
      <c r="J11" s="405"/>
      <c r="K11" s="35"/>
      <c r="L11" s="41"/>
      <c r="M11" s="35"/>
      <c r="N11" s="41"/>
      <c r="O11" s="35"/>
      <c r="P11" s="41"/>
      <c r="Q11" s="35"/>
      <c r="R11" s="41"/>
      <c r="S11" s="35"/>
      <c r="T11" s="318"/>
      <c r="U11" s="318"/>
      <c r="V11" s="318"/>
      <c r="W11" s="318"/>
      <c r="X11" s="318"/>
      <c r="Y11" s="318"/>
      <c r="Z11" s="318"/>
      <c r="AA11" s="318"/>
      <c r="AB11" s="318"/>
      <c r="AC11" s="318"/>
      <c r="AD11" s="318"/>
      <c r="AE11" s="318"/>
      <c r="AF11" s="318"/>
      <c r="AG11" s="318"/>
      <c r="AH11" s="318"/>
      <c r="AI11" s="318"/>
      <c r="AJ11" s="318"/>
      <c r="AK11" s="318"/>
      <c r="AL11" s="318"/>
      <c r="AM11" s="318"/>
      <c r="AN11" s="318"/>
      <c r="AO11" s="318"/>
      <c r="AP11" s="318"/>
      <c r="AQ11" s="318"/>
      <c r="AR11" s="318"/>
      <c r="AS11" s="318"/>
      <c r="AT11" s="318"/>
      <c r="AU11" s="318"/>
      <c r="AV11" s="318"/>
      <c r="AW11" s="318"/>
      <c r="AX11" s="318"/>
      <c r="AY11" s="318"/>
      <c r="AZ11" s="318"/>
      <c r="BA11" s="318"/>
      <c r="BB11" s="318"/>
      <c r="BC11" s="318"/>
      <c r="BD11" s="318"/>
      <c r="BE11" s="318"/>
      <c r="BF11" s="318"/>
      <c r="BG11" s="318"/>
      <c r="BH11" s="318"/>
      <c r="BI11" s="318"/>
      <c r="BJ11" s="318"/>
      <c r="BK11" s="318"/>
      <c r="BL11" s="318"/>
      <c r="BM11" s="318"/>
      <c r="BN11" s="318"/>
      <c r="BO11" s="318"/>
      <c r="BP11" s="318"/>
      <c r="BQ11" s="318"/>
      <c r="BR11" s="318"/>
      <c r="BS11" s="318"/>
      <c r="BT11" s="318"/>
      <c r="BU11" s="318"/>
      <c r="BV11" s="318"/>
      <c r="BW11" s="318"/>
      <c r="BX11" s="318"/>
      <c r="BY11" s="318"/>
      <c r="BZ11" s="318"/>
      <c r="CA11" s="318"/>
      <c r="CB11" s="318"/>
      <c r="CC11" s="318"/>
      <c r="CD11" s="318"/>
      <c r="CE11" s="318"/>
      <c r="CF11" s="318"/>
      <c r="CG11" s="318"/>
      <c r="CH11" s="318"/>
      <c r="CI11" s="318"/>
      <c r="CJ11" s="318"/>
      <c r="CK11" s="318"/>
      <c r="CL11" s="318"/>
      <c r="CM11" s="318"/>
      <c r="CN11" s="318"/>
      <c r="CO11" s="318"/>
      <c r="CP11" s="318"/>
      <c r="CQ11" s="318"/>
      <c r="CR11" s="318"/>
      <c r="CS11" s="318"/>
      <c r="CT11" s="318"/>
      <c r="CU11" s="318"/>
      <c r="CV11" s="318"/>
      <c r="CW11" s="318"/>
      <c r="CX11" s="318"/>
      <c r="CY11" s="318"/>
      <c r="CZ11" s="318"/>
      <c r="DA11" s="318"/>
      <c r="DB11" s="318"/>
      <c r="DC11" s="318"/>
      <c r="DD11" s="318"/>
      <c r="DE11" s="318"/>
      <c r="DF11" s="318"/>
      <c r="DG11" s="318"/>
      <c r="DH11" s="318"/>
      <c r="DI11" s="318"/>
      <c r="DJ11" s="318"/>
      <c r="DK11" s="318"/>
      <c r="DL11" s="318"/>
      <c r="DM11" s="318"/>
      <c r="DN11" s="318"/>
      <c r="DO11" s="318"/>
      <c r="DP11" s="318"/>
      <c r="DQ11" s="318"/>
      <c r="DR11" s="318"/>
      <c r="DS11" s="318"/>
      <c r="DT11" s="318"/>
      <c r="DU11" s="318"/>
      <c r="DV11" s="318"/>
      <c r="DW11" s="318"/>
      <c r="DX11" s="318"/>
      <c r="DY11" s="318"/>
      <c r="DZ11" s="318"/>
      <c r="EA11" s="318"/>
      <c r="EB11" s="318"/>
      <c r="EC11" s="318"/>
      <c r="ED11" s="318"/>
      <c r="EE11" s="318"/>
      <c r="EF11" s="318"/>
      <c r="EG11" s="318"/>
      <c r="EH11" s="318"/>
      <c r="EI11" s="318"/>
      <c r="EJ11" s="318"/>
      <c r="EK11" s="318"/>
      <c r="EL11" s="318"/>
      <c r="EM11" s="318"/>
      <c r="EN11" s="318"/>
      <c r="EO11" s="318"/>
      <c r="EP11" s="318"/>
      <c r="EQ11" s="318"/>
      <c r="ER11" s="318"/>
      <c r="ES11" s="318"/>
      <c r="ET11" s="318"/>
      <c r="EU11" s="318"/>
      <c r="EV11" s="318"/>
      <c r="EW11" s="318"/>
      <c r="EX11" s="318"/>
      <c r="EY11" s="318"/>
      <c r="EZ11" s="318"/>
      <c r="FA11" s="318"/>
      <c r="FB11" s="318"/>
      <c r="FC11" s="318"/>
      <c r="FD11" s="318"/>
      <c r="FE11" s="318"/>
      <c r="FF11" s="318"/>
      <c r="FG11" s="318"/>
      <c r="FH11" s="318"/>
      <c r="FI11" s="318"/>
      <c r="FJ11" s="318"/>
      <c r="FK11" s="318"/>
      <c r="FL11" s="318"/>
      <c r="FM11" s="318"/>
      <c r="FN11" s="318"/>
      <c r="FO11" s="318"/>
      <c r="FP11" s="318"/>
      <c r="FQ11" s="318"/>
      <c r="FR11" s="318"/>
      <c r="FS11" s="318"/>
      <c r="FT11" s="318"/>
      <c r="FU11" s="318"/>
      <c r="FV11" s="318"/>
      <c r="FW11" s="318"/>
      <c r="FX11" s="318"/>
      <c r="FY11" s="318"/>
      <c r="FZ11" s="318"/>
      <c r="GA11" s="318"/>
      <c r="GB11" s="318"/>
      <c r="GC11" s="318"/>
      <c r="GD11" s="318"/>
      <c r="GE11" s="318"/>
      <c r="GF11" s="318"/>
      <c r="GG11" s="318"/>
      <c r="GH11" s="318"/>
      <c r="GI11" s="318"/>
      <c r="GJ11" s="318"/>
      <c r="GK11" s="318"/>
      <c r="GL11" s="318"/>
      <c r="GM11" s="318"/>
      <c r="GN11" s="318"/>
      <c r="GO11" s="318"/>
      <c r="GP11" s="318"/>
      <c r="GQ11" s="318"/>
      <c r="GR11" s="318"/>
      <c r="GS11" s="318"/>
      <c r="GT11" s="318"/>
      <c r="GU11" s="318"/>
      <c r="GV11" s="318"/>
      <c r="GW11" s="318"/>
      <c r="GX11" s="318"/>
      <c r="GY11" s="318"/>
      <c r="GZ11" s="318"/>
      <c r="HA11" s="318"/>
      <c r="HB11" s="318"/>
      <c r="HC11" s="318"/>
      <c r="HD11" s="318"/>
      <c r="HE11" s="318"/>
      <c r="HF11" s="318"/>
      <c r="HG11" s="318"/>
      <c r="HH11" s="318"/>
      <c r="HI11" s="318"/>
      <c r="HJ11" s="318"/>
      <c r="HK11" s="318"/>
      <c r="HL11" s="318"/>
      <c r="HM11" s="318"/>
      <c r="HN11" s="318"/>
      <c r="HO11" s="318"/>
      <c r="HP11" s="318"/>
      <c r="HQ11" s="318"/>
      <c r="HR11" s="318"/>
      <c r="HS11" s="318"/>
      <c r="HT11" s="318"/>
      <c r="HU11" s="318"/>
      <c r="HV11" s="318"/>
      <c r="HW11" s="318"/>
      <c r="HX11" s="318"/>
      <c r="HY11" s="318"/>
      <c r="HZ11" s="318"/>
      <c r="IA11" s="318"/>
      <c r="IB11" s="318"/>
      <c r="IC11" s="318"/>
      <c r="ID11" s="318"/>
      <c r="IE11" s="318"/>
      <c r="IF11" s="318"/>
      <c r="IG11" s="318"/>
      <c r="IH11" s="318"/>
      <c r="II11" s="318"/>
      <c r="IJ11" s="318"/>
      <c r="IK11" s="318"/>
      <c r="IL11" s="318"/>
      <c r="IM11" s="318"/>
      <c r="IN11" s="318"/>
      <c r="IO11" s="318"/>
      <c r="IP11" s="318"/>
      <c r="IQ11" s="318"/>
      <c r="IR11" s="318"/>
      <c r="IS11" s="318"/>
      <c r="IT11" s="318"/>
      <c r="IU11" s="318"/>
      <c r="IV11" s="318"/>
      <c r="IW11" s="318"/>
      <c r="IX11" s="318"/>
      <c r="IY11" s="318"/>
      <c r="IZ11" s="318"/>
      <c r="JA11" s="318"/>
      <c r="JB11" s="318"/>
      <c r="JC11" s="318"/>
      <c r="JD11" s="318"/>
      <c r="JE11" s="318"/>
      <c r="JF11" s="318"/>
      <c r="JG11" s="318"/>
      <c r="JH11" s="318"/>
      <c r="JI11" s="318"/>
      <c r="JJ11" s="318"/>
      <c r="JK11" s="318"/>
      <c r="JL11" s="318"/>
      <c r="JM11" s="318"/>
      <c r="JN11" s="318"/>
      <c r="JO11" s="318"/>
      <c r="JP11" s="318"/>
      <c r="JQ11" s="318"/>
      <c r="JR11" s="318"/>
      <c r="JS11" s="318"/>
      <c r="JT11" s="318"/>
      <c r="JU11" s="318"/>
      <c r="JV11" s="318"/>
      <c r="JW11" s="318"/>
      <c r="JX11" s="318"/>
      <c r="JY11" s="318"/>
      <c r="JZ11" s="318"/>
      <c r="KA11" s="318"/>
      <c r="KB11" s="318"/>
      <c r="KC11" s="318"/>
      <c r="KD11" s="318"/>
      <c r="KE11" s="318"/>
      <c r="KF11" s="318"/>
      <c r="KG11" s="318"/>
      <c r="KH11" s="318"/>
      <c r="KI11" s="318"/>
      <c r="KJ11" s="318"/>
    </row>
    <row r="12" spans="1:296" s="260" customFormat="1" ht="31.5" x14ac:dyDescent="0.25">
      <c r="A12" s="15"/>
      <c r="B12" s="25" t="s">
        <v>214</v>
      </c>
      <c r="C12" s="10"/>
      <c r="D12" s="11" t="s">
        <v>81</v>
      </c>
      <c r="E12" s="10"/>
      <c r="F12" s="11" t="s">
        <v>215</v>
      </c>
      <c r="G12" s="1"/>
      <c r="H12" s="96" t="s">
        <v>113</v>
      </c>
      <c r="I12" s="1"/>
      <c r="J12" s="405"/>
      <c r="K12" s="4"/>
      <c r="L12" s="41"/>
      <c r="M12" s="4"/>
      <c r="N12" s="41"/>
      <c r="O12" s="4"/>
      <c r="P12" s="41"/>
      <c r="Q12" s="4"/>
      <c r="R12" s="41"/>
      <c r="S12" s="4"/>
      <c r="T12" s="318"/>
      <c r="U12" s="318"/>
      <c r="V12" s="318"/>
      <c r="W12" s="318"/>
      <c r="X12" s="318"/>
      <c r="Y12" s="318"/>
      <c r="Z12" s="318"/>
      <c r="AA12" s="318"/>
      <c r="AB12" s="318"/>
      <c r="AC12" s="318"/>
      <c r="AD12" s="318"/>
      <c r="AE12" s="318"/>
      <c r="AF12" s="318"/>
      <c r="AG12" s="318"/>
      <c r="AH12" s="318"/>
      <c r="AI12" s="318"/>
      <c r="AJ12" s="318"/>
      <c r="AK12" s="318"/>
      <c r="AL12" s="318"/>
      <c r="AM12" s="318"/>
      <c r="AN12" s="318"/>
      <c r="AO12" s="318"/>
      <c r="AP12" s="318"/>
      <c r="AQ12" s="318"/>
      <c r="AR12" s="318"/>
      <c r="AS12" s="318"/>
      <c r="AT12" s="318"/>
      <c r="AU12" s="318"/>
      <c r="AV12" s="318"/>
      <c r="AW12" s="318"/>
      <c r="AX12" s="318"/>
      <c r="AY12" s="318"/>
      <c r="AZ12" s="318"/>
      <c r="BA12" s="318"/>
      <c r="BB12" s="318"/>
      <c r="BC12" s="318"/>
      <c r="BD12" s="318"/>
      <c r="BE12" s="318"/>
      <c r="BF12" s="318"/>
      <c r="BG12" s="318"/>
      <c r="BH12" s="318"/>
      <c r="BI12" s="318"/>
      <c r="BJ12" s="318"/>
      <c r="BK12" s="318"/>
      <c r="BL12" s="318"/>
      <c r="BM12" s="318"/>
      <c r="BN12" s="318"/>
      <c r="BO12" s="318"/>
      <c r="BP12" s="318"/>
      <c r="BQ12" s="318"/>
      <c r="BR12" s="318"/>
      <c r="BS12" s="318"/>
      <c r="BT12" s="318"/>
      <c r="BU12" s="318"/>
      <c r="BV12" s="318"/>
      <c r="BW12" s="318"/>
      <c r="BX12" s="318"/>
      <c r="BY12" s="318"/>
      <c r="BZ12" s="318"/>
      <c r="CA12" s="318"/>
      <c r="CB12" s="318"/>
      <c r="CC12" s="318"/>
      <c r="CD12" s="318"/>
      <c r="CE12" s="318"/>
      <c r="CF12" s="318"/>
      <c r="CG12" s="318"/>
      <c r="CH12" s="318"/>
      <c r="CI12" s="318"/>
      <c r="CJ12" s="318"/>
      <c r="CK12" s="318"/>
      <c r="CL12" s="318"/>
      <c r="CM12" s="318"/>
      <c r="CN12" s="318"/>
      <c r="CO12" s="318"/>
      <c r="CP12" s="318"/>
      <c r="CQ12" s="318"/>
      <c r="CR12" s="318"/>
      <c r="CS12" s="318"/>
      <c r="CT12" s="318"/>
      <c r="CU12" s="318"/>
      <c r="CV12" s="318"/>
      <c r="CW12" s="318"/>
      <c r="CX12" s="318"/>
      <c r="CY12" s="318"/>
      <c r="CZ12" s="318"/>
      <c r="DA12" s="318"/>
      <c r="DB12" s="318"/>
      <c r="DC12" s="318"/>
      <c r="DD12" s="318"/>
      <c r="DE12" s="318"/>
      <c r="DF12" s="318"/>
      <c r="DG12" s="318"/>
      <c r="DH12" s="318"/>
      <c r="DI12" s="318"/>
      <c r="DJ12" s="318"/>
      <c r="DK12" s="318"/>
      <c r="DL12" s="318"/>
      <c r="DM12" s="318"/>
      <c r="DN12" s="318"/>
      <c r="DO12" s="318"/>
      <c r="DP12" s="318"/>
      <c r="DQ12" s="318"/>
      <c r="DR12" s="318"/>
      <c r="DS12" s="318"/>
      <c r="DT12" s="318"/>
      <c r="DU12" s="318"/>
      <c r="DV12" s="318"/>
      <c r="DW12" s="318"/>
      <c r="DX12" s="318"/>
      <c r="DY12" s="318"/>
      <c r="DZ12" s="318"/>
      <c r="EA12" s="318"/>
      <c r="EB12" s="318"/>
      <c r="EC12" s="318"/>
      <c r="ED12" s="318"/>
      <c r="EE12" s="318"/>
      <c r="EF12" s="318"/>
      <c r="EG12" s="318"/>
      <c r="EH12" s="318"/>
      <c r="EI12" s="318"/>
      <c r="EJ12" s="318"/>
      <c r="EK12" s="318"/>
      <c r="EL12" s="318"/>
      <c r="EM12" s="318"/>
      <c r="EN12" s="318"/>
      <c r="EO12" s="318"/>
      <c r="EP12" s="318"/>
      <c r="EQ12" s="318"/>
      <c r="ER12" s="318"/>
      <c r="ES12" s="318"/>
      <c r="ET12" s="318"/>
      <c r="EU12" s="318"/>
      <c r="EV12" s="318"/>
      <c r="EW12" s="318"/>
      <c r="EX12" s="318"/>
      <c r="EY12" s="318"/>
      <c r="EZ12" s="318"/>
      <c r="FA12" s="318"/>
      <c r="FB12" s="318"/>
      <c r="FC12" s="318"/>
      <c r="FD12" s="318"/>
      <c r="FE12" s="318"/>
      <c r="FF12" s="318"/>
      <c r="FG12" s="318"/>
      <c r="FH12" s="318"/>
      <c r="FI12" s="318"/>
      <c r="FJ12" s="318"/>
      <c r="FK12" s="318"/>
      <c r="FL12" s="318"/>
      <c r="FM12" s="318"/>
      <c r="FN12" s="318"/>
      <c r="FO12" s="318"/>
      <c r="FP12" s="318"/>
      <c r="FQ12" s="318"/>
      <c r="FR12" s="318"/>
      <c r="FS12" s="318"/>
      <c r="FT12" s="318"/>
      <c r="FU12" s="318"/>
      <c r="FV12" s="318"/>
      <c r="FW12" s="318"/>
      <c r="FX12" s="318"/>
      <c r="FY12" s="318"/>
      <c r="FZ12" s="318"/>
      <c r="GA12" s="318"/>
      <c r="GB12" s="318"/>
      <c r="GC12" s="318"/>
      <c r="GD12" s="318"/>
      <c r="GE12" s="318"/>
      <c r="GF12" s="318"/>
      <c r="GG12" s="318"/>
      <c r="GH12" s="318"/>
      <c r="GI12" s="318"/>
      <c r="GJ12" s="318"/>
      <c r="GK12" s="318"/>
      <c r="GL12" s="318"/>
      <c r="GM12" s="318"/>
      <c r="GN12" s="318"/>
      <c r="GO12" s="318"/>
      <c r="GP12" s="318"/>
      <c r="GQ12" s="318"/>
      <c r="GR12" s="318"/>
      <c r="GS12" s="318"/>
      <c r="GT12" s="318"/>
      <c r="GU12" s="318"/>
      <c r="GV12" s="318"/>
      <c r="GW12" s="318"/>
      <c r="GX12" s="318"/>
      <c r="GY12" s="318"/>
      <c r="GZ12" s="318"/>
      <c r="HA12" s="318"/>
      <c r="HB12" s="318"/>
      <c r="HC12" s="318"/>
      <c r="HD12" s="318"/>
      <c r="HE12" s="318"/>
      <c r="HF12" s="318"/>
      <c r="HG12" s="318"/>
      <c r="HH12" s="318"/>
      <c r="HI12" s="318"/>
      <c r="HJ12" s="318"/>
      <c r="HK12" s="318"/>
      <c r="HL12" s="318"/>
      <c r="HM12" s="318"/>
      <c r="HN12" s="318"/>
      <c r="HO12" s="318"/>
      <c r="HP12" s="318"/>
      <c r="HQ12" s="318"/>
      <c r="HR12" s="318"/>
      <c r="HS12" s="318"/>
      <c r="HT12" s="318"/>
      <c r="HU12" s="318"/>
      <c r="HV12" s="318"/>
      <c r="HW12" s="318"/>
      <c r="HX12" s="318"/>
      <c r="HY12" s="318"/>
      <c r="HZ12" s="318"/>
      <c r="IA12" s="318"/>
      <c r="IB12" s="318"/>
      <c r="IC12" s="318"/>
      <c r="ID12" s="318"/>
      <c r="IE12" s="318"/>
      <c r="IF12" s="318"/>
      <c r="IG12" s="318"/>
      <c r="IH12" s="318"/>
      <c r="II12" s="318"/>
      <c r="IJ12" s="318"/>
      <c r="IK12" s="318"/>
      <c r="IL12" s="318"/>
      <c r="IM12" s="318"/>
      <c r="IN12" s="318"/>
      <c r="IO12" s="318"/>
      <c r="IP12" s="318"/>
      <c r="IQ12" s="318"/>
      <c r="IR12" s="318"/>
      <c r="IS12" s="318"/>
      <c r="IT12" s="318"/>
      <c r="IU12" s="318"/>
      <c r="IV12" s="318"/>
      <c r="IW12" s="318"/>
      <c r="IX12" s="318"/>
      <c r="IY12" s="318"/>
      <c r="IZ12" s="318"/>
      <c r="JA12" s="318"/>
      <c r="JB12" s="318"/>
      <c r="JC12" s="318"/>
      <c r="JD12" s="318"/>
      <c r="JE12" s="318"/>
      <c r="JF12" s="318"/>
      <c r="JG12" s="318"/>
      <c r="JH12" s="318"/>
      <c r="JI12" s="318"/>
      <c r="JJ12" s="318"/>
      <c r="JK12" s="318"/>
      <c r="JL12" s="318"/>
      <c r="JM12" s="318"/>
      <c r="JN12" s="318"/>
      <c r="JO12" s="318"/>
      <c r="JP12" s="318"/>
      <c r="JQ12" s="318"/>
      <c r="JR12" s="318"/>
      <c r="JS12" s="318"/>
      <c r="JT12" s="318"/>
      <c r="JU12" s="318"/>
      <c r="JV12" s="318"/>
      <c r="JW12" s="318"/>
      <c r="JX12" s="318"/>
      <c r="JY12" s="318"/>
      <c r="JZ12" s="318"/>
      <c r="KA12" s="318"/>
      <c r="KB12" s="318"/>
      <c r="KC12" s="318"/>
      <c r="KD12" s="318"/>
      <c r="KE12" s="318"/>
      <c r="KF12" s="318"/>
      <c r="KG12" s="318"/>
      <c r="KH12" s="318"/>
      <c r="KI12" s="318"/>
      <c r="KJ12" s="318"/>
    </row>
    <row r="13" spans="1:296" s="260" customFormat="1" ht="31.5" x14ac:dyDescent="0.25">
      <c r="A13" s="15"/>
      <c r="B13" s="26" t="str">
        <f>LEFT(B12,SEARCH(",",B12))&amp;" value"</f>
        <v>Crude oil (2709), value</v>
      </c>
      <c r="C13" s="10"/>
      <c r="D13" s="11" t="s">
        <v>81</v>
      </c>
      <c r="E13" s="10"/>
      <c r="F13" s="11" t="s">
        <v>216</v>
      </c>
      <c r="G13" s="20"/>
      <c r="H13" s="96" t="s">
        <v>113</v>
      </c>
      <c r="I13" s="20"/>
      <c r="J13" s="405"/>
      <c r="K13" s="21"/>
      <c r="L13" s="41"/>
      <c r="M13" s="21"/>
      <c r="N13" s="41"/>
      <c r="O13" s="21"/>
      <c r="P13" s="41"/>
      <c r="Q13" s="21"/>
      <c r="R13" s="41"/>
      <c r="S13" s="21"/>
      <c r="T13" s="318"/>
      <c r="U13" s="318"/>
      <c r="V13" s="318"/>
      <c r="W13" s="318"/>
      <c r="X13" s="318"/>
      <c r="Y13" s="318"/>
      <c r="Z13" s="318"/>
      <c r="AA13" s="318"/>
      <c r="AB13" s="318"/>
      <c r="AC13" s="318"/>
      <c r="AD13" s="318"/>
      <c r="AE13" s="318"/>
      <c r="AF13" s="318"/>
      <c r="AG13" s="318"/>
      <c r="AH13" s="318"/>
      <c r="AI13" s="318"/>
      <c r="AJ13" s="318"/>
      <c r="AK13" s="318"/>
      <c r="AL13" s="318"/>
      <c r="AM13" s="318"/>
      <c r="AN13" s="318"/>
      <c r="AO13" s="318"/>
      <c r="AP13" s="318"/>
      <c r="AQ13" s="318"/>
      <c r="AR13" s="318"/>
      <c r="AS13" s="318"/>
      <c r="AT13" s="318"/>
      <c r="AU13" s="318"/>
      <c r="AV13" s="318"/>
      <c r="AW13" s="318"/>
      <c r="AX13" s="318"/>
      <c r="AY13" s="318"/>
      <c r="AZ13" s="318"/>
      <c r="BA13" s="318"/>
      <c r="BB13" s="318"/>
      <c r="BC13" s="318"/>
      <c r="BD13" s="318"/>
      <c r="BE13" s="318"/>
      <c r="BF13" s="318"/>
      <c r="BG13" s="318"/>
      <c r="BH13" s="318"/>
      <c r="BI13" s="318"/>
      <c r="BJ13" s="318"/>
      <c r="BK13" s="318"/>
      <c r="BL13" s="318"/>
      <c r="BM13" s="318"/>
      <c r="BN13" s="318"/>
      <c r="BO13" s="318"/>
      <c r="BP13" s="318"/>
      <c r="BQ13" s="318"/>
      <c r="BR13" s="318"/>
      <c r="BS13" s="318"/>
      <c r="BT13" s="318"/>
      <c r="BU13" s="318"/>
      <c r="BV13" s="318"/>
      <c r="BW13" s="318"/>
      <c r="BX13" s="318"/>
      <c r="BY13" s="318"/>
      <c r="BZ13" s="318"/>
      <c r="CA13" s="318"/>
      <c r="CB13" s="318"/>
      <c r="CC13" s="318"/>
      <c r="CD13" s="318"/>
      <c r="CE13" s="318"/>
      <c r="CF13" s="318"/>
      <c r="CG13" s="318"/>
      <c r="CH13" s="318"/>
      <c r="CI13" s="318"/>
      <c r="CJ13" s="318"/>
      <c r="CK13" s="318"/>
      <c r="CL13" s="318"/>
      <c r="CM13" s="318"/>
      <c r="CN13" s="318"/>
      <c r="CO13" s="318"/>
      <c r="CP13" s="318"/>
      <c r="CQ13" s="318"/>
      <c r="CR13" s="318"/>
      <c r="CS13" s="318"/>
      <c r="CT13" s="318"/>
      <c r="CU13" s="318"/>
      <c r="CV13" s="318"/>
      <c r="CW13" s="318"/>
      <c r="CX13" s="318"/>
      <c r="CY13" s="318"/>
      <c r="CZ13" s="318"/>
      <c r="DA13" s="318"/>
      <c r="DB13" s="318"/>
      <c r="DC13" s="318"/>
      <c r="DD13" s="318"/>
      <c r="DE13" s="318"/>
      <c r="DF13" s="318"/>
      <c r="DG13" s="318"/>
      <c r="DH13" s="318"/>
      <c r="DI13" s="318"/>
      <c r="DJ13" s="318"/>
      <c r="DK13" s="318"/>
      <c r="DL13" s="318"/>
      <c r="DM13" s="318"/>
      <c r="DN13" s="318"/>
      <c r="DO13" s="318"/>
      <c r="DP13" s="318"/>
      <c r="DQ13" s="318"/>
      <c r="DR13" s="318"/>
      <c r="DS13" s="318"/>
      <c r="DT13" s="318"/>
      <c r="DU13" s="318"/>
      <c r="DV13" s="318"/>
      <c r="DW13" s="318"/>
      <c r="DX13" s="318"/>
      <c r="DY13" s="318"/>
      <c r="DZ13" s="318"/>
      <c r="EA13" s="318"/>
      <c r="EB13" s="318"/>
      <c r="EC13" s="318"/>
      <c r="ED13" s="318"/>
      <c r="EE13" s="318"/>
      <c r="EF13" s="318"/>
      <c r="EG13" s="318"/>
      <c r="EH13" s="318"/>
      <c r="EI13" s="318"/>
      <c r="EJ13" s="318"/>
      <c r="EK13" s="318"/>
      <c r="EL13" s="318"/>
      <c r="EM13" s="318"/>
      <c r="EN13" s="318"/>
      <c r="EO13" s="318"/>
      <c r="EP13" s="318"/>
      <c r="EQ13" s="318"/>
      <c r="ER13" s="318"/>
      <c r="ES13" s="318"/>
      <c r="ET13" s="318"/>
      <c r="EU13" s="318"/>
      <c r="EV13" s="318"/>
      <c r="EW13" s="318"/>
      <c r="EX13" s="318"/>
      <c r="EY13" s="318"/>
      <c r="EZ13" s="318"/>
      <c r="FA13" s="318"/>
      <c r="FB13" s="318"/>
      <c r="FC13" s="318"/>
      <c r="FD13" s="318"/>
      <c r="FE13" s="318"/>
      <c r="FF13" s="318"/>
      <c r="FG13" s="318"/>
      <c r="FH13" s="318"/>
      <c r="FI13" s="318"/>
      <c r="FJ13" s="318"/>
      <c r="FK13" s="318"/>
      <c r="FL13" s="318"/>
      <c r="FM13" s="318"/>
      <c r="FN13" s="318"/>
      <c r="FO13" s="318"/>
      <c r="FP13" s="318"/>
      <c r="FQ13" s="318"/>
      <c r="FR13" s="318"/>
      <c r="FS13" s="318"/>
      <c r="FT13" s="318"/>
      <c r="FU13" s="318"/>
      <c r="FV13" s="318"/>
      <c r="FW13" s="318"/>
      <c r="FX13" s="318"/>
      <c r="FY13" s="318"/>
      <c r="FZ13" s="318"/>
      <c r="GA13" s="318"/>
      <c r="GB13" s="318"/>
      <c r="GC13" s="318"/>
      <c r="GD13" s="318"/>
      <c r="GE13" s="318"/>
      <c r="GF13" s="318"/>
      <c r="GG13" s="318"/>
      <c r="GH13" s="318"/>
      <c r="GI13" s="318"/>
      <c r="GJ13" s="318"/>
      <c r="GK13" s="318"/>
      <c r="GL13" s="318"/>
      <c r="GM13" s="318"/>
      <c r="GN13" s="318"/>
      <c r="GO13" s="318"/>
      <c r="GP13" s="318"/>
      <c r="GQ13" s="318"/>
      <c r="GR13" s="318"/>
      <c r="GS13" s="318"/>
      <c r="GT13" s="318"/>
      <c r="GU13" s="318"/>
      <c r="GV13" s="318"/>
      <c r="GW13" s="318"/>
      <c r="GX13" s="318"/>
      <c r="GY13" s="318"/>
      <c r="GZ13" s="318"/>
      <c r="HA13" s="318"/>
      <c r="HB13" s="318"/>
      <c r="HC13" s="318"/>
      <c r="HD13" s="318"/>
      <c r="HE13" s="318"/>
      <c r="HF13" s="318"/>
      <c r="HG13" s="318"/>
      <c r="HH13" s="318"/>
      <c r="HI13" s="318"/>
      <c r="HJ13" s="318"/>
      <c r="HK13" s="318"/>
      <c r="HL13" s="318"/>
      <c r="HM13" s="318"/>
      <c r="HN13" s="318"/>
      <c r="HO13" s="318"/>
      <c r="HP13" s="318"/>
      <c r="HQ13" s="318"/>
      <c r="HR13" s="318"/>
      <c r="HS13" s="318"/>
      <c r="HT13" s="318"/>
      <c r="HU13" s="318"/>
      <c r="HV13" s="318"/>
      <c r="HW13" s="318"/>
      <c r="HX13" s="318"/>
      <c r="HY13" s="318"/>
      <c r="HZ13" s="318"/>
      <c r="IA13" s="318"/>
      <c r="IB13" s="318"/>
      <c r="IC13" s="318"/>
      <c r="ID13" s="318"/>
      <c r="IE13" s="318"/>
      <c r="IF13" s="318"/>
      <c r="IG13" s="318"/>
      <c r="IH13" s="318"/>
      <c r="II13" s="318"/>
      <c r="IJ13" s="318"/>
      <c r="IK13" s="318"/>
      <c r="IL13" s="318"/>
      <c r="IM13" s="318"/>
      <c r="IN13" s="318"/>
      <c r="IO13" s="318"/>
      <c r="IP13" s="318"/>
      <c r="IQ13" s="318"/>
      <c r="IR13" s="318"/>
      <c r="IS13" s="318"/>
      <c r="IT13" s="318"/>
      <c r="IU13" s="318"/>
      <c r="IV13" s="318"/>
      <c r="IW13" s="318"/>
      <c r="IX13" s="318"/>
      <c r="IY13" s="318"/>
      <c r="IZ13" s="318"/>
      <c r="JA13" s="318"/>
      <c r="JB13" s="318"/>
      <c r="JC13" s="318"/>
      <c r="JD13" s="318"/>
      <c r="JE13" s="318"/>
      <c r="JF13" s="318"/>
      <c r="JG13" s="318"/>
      <c r="JH13" s="318"/>
      <c r="JI13" s="318"/>
      <c r="JJ13" s="318"/>
      <c r="JK13" s="318"/>
      <c r="JL13" s="318"/>
      <c r="JM13" s="318"/>
      <c r="JN13" s="318"/>
      <c r="JO13" s="318"/>
      <c r="JP13" s="318"/>
      <c r="JQ13" s="318"/>
      <c r="JR13" s="318"/>
      <c r="JS13" s="318"/>
      <c r="JT13" s="318"/>
      <c r="JU13" s="318"/>
      <c r="JV13" s="318"/>
      <c r="JW13" s="318"/>
      <c r="JX13" s="318"/>
      <c r="JY13" s="318"/>
      <c r="JZ13" s="318"/>
      <c r="KA13" s="318"/>
      <c r="KB13" s="318"/>
      <c r="KC13" s="318"/>
      <c r="KD13" s="318"/>
      <c r="KE13" s="318"/>
      <c r="KF13" s="318"/>
      <c r="KG13" s="318"/>
      <c r="KH13" s="318"/>
      <c r="KI13" s="318"/>
      <c r="KJ13" s="318"/>
    </row>
    <row r="14" spans="1:296" s="260" customFormat="1" ht="31.5" x14ac:dyDescent="0.25">
      <c r="A14" s="15"/>
      <c r="B14" s="25" t="s">
        <v>217</v>
      </c>
      <c r="C14" s="10"/>
      <c r="D14" s="11" t="s">
        <v>81</v>
      </c>
      <c r="E14" s="10"/>
      <c r="F14" s="11" t="s">
        <v>218</v>
      </c>
      <c r="G14" s="22"/>
      <c r="H14" s="96" t="s">
        <v>113</v>
      </c>
      <c r="I14" s="22"/>
      <c r="J14" s="405"/>
      <c r="K14" s="21"/>
      <c r="L14" s="41"/>
      <c r="M14" s="21"/>
      <c r="N14" s="41"/>
      <c r="O14" s="21"/>
      <c r="P14" s="41"/>
      <c r="Q14" s="21"/>
      <c r="R14" s="41"/>
      <c r="S14" s="21"/>
      <c r="T14" s="318"/>
      <c r="U14" s="318"/>
      <c r="V14" s="318"/>
      <c r="W14" s="318"/>
      <c r="X14" s="318"/>
      <c r="Y14" s="318"/>
      <c r="Z14" s="318"/>
      <c r="AA14" s="318"/>
      <c r="AB14" s="318"/>
      <c r="AC14" s="318"/>
      <c r="AD14" s="318"/>
      <c r="AE14" s="318"/>
      <c r="AF14" s="318"/>
      <c r="AG14" s="318"/>
      <c r="AH14" s="318"/>
      <c r="AI14" s="318"/>
      <c r="AJ14" s="318"/>
      <c r="AK14" s="318"/>
      <c r="AL14" s="318"/>
      <c r="AM14" s="318"/>
      <c r="AN14" s="318"/>
      <c r="AO14" s="318"/>
      <c r="AP14" s="318"/>
      <c r="AQ14" s="318"/>
      <c r="AR14" s="318"/>
      <c r="AS14" s="318"/>
      <c r="AT14" s="318"/>
      <c r="AU14" s="318"/>
      <c r="AV14" s="318"/>
      <c r="AW14" s="318"/>
      <c r="AX14" s="318"/>
      <c r="AY14" s="318"/>
      <c r="AZ14" s="318"/>
      <c r="BA14" s="318"/>
      <c r="BB14" s="318"/>
      <c r="BC14" s="318"/>
      <c r="BD14" s="318"/>
      <c r="BE14" s="318"/>
      <c r="BF14" s="318"/>
      <c r="BG14" s="318"/>
      <c r="BH14" s="318"/>
      <c r="BI14" s="318"/>
      <c r="BJ14" s="318"/>
      <c r="BK14" s="318"/>
      <c r="BL14" s="318"/>
      <c r="BM14" s="318"/>
      <c r="BN14" s="318"/>
      <c r="BO14" s="318"/>
      <c r="BP14" s="318"/>
      <c r="BQ14" s="318"/>
      <c r="BR14" s="318"/>
      <c r="BS14" s="318"/>
      <c r="BT14" s="318"/>
      <c r="BU14" s="318"/>
      <c r="BV14" s="318"/>
      <c r="BW14" s="318"/>
      <c r="BX14" s="318"/>
      <c r="BY14" s="318"/>
      <c r="BZ14" s="318"/>
      <c r="CA14" s="318"/>
      <c r="CB14" s="318"/>
      <c r="CC14" s="318"/>
      <c r="CD14" s="318"/>
      <c r="CE14" s="318"/>
      <c r="CF14" s="318"/>
      <c r="CG14" s="318"/>
      <c r="CH14" s="318"/>
      <c r="CI14" s="318"/>
      <c r="CJ14" s="318"/>
      <c r="CK14" s="318"/>
      <c r="CL14" s="318"/>
      <c r="CM14" s="318"/>
      <c r="CN14" s="318"/>
      <c r="CO14" s="318"/>
      <c r="CP14" s="318"/>
      <c r="CQ14" s="318"/>
      <c r="CR14" s="318"/>
      <c r="CS14" s="318"/>
      <c r="CT14" s="318"/>
      <c r="CU14" s="318"/>
      <c r="CV14" s="318"/>
      <c r="CW14" s="318"/>
      <c r="CX14" s="318"/>
      <c r="CY14" s="318"/>
      <c r="CZ14" s="318"/>
      <c r="DA14" s="318"/>
      <c r="DB14" s="318"/>
      <c r="DC14" s="318"/>
      <c r="DD14" s="318"/>
      <c r="DE14" s="318"/>
      <c r="DF14" s="318"/>
      <c r="DG14" s="318"/>
      <c r="DH14" s="318"/>
      <c r="DI14" s="318"/>
      <c r="DJ14" s="318"/>
      <c r="DK14" s="318"/>
      <c r="DL14" s="318"/>
      <c r="DM14" s="318"/>
      <c r="DN14" s="318"/>
      <c r="DO14" s="318"/>
      <c r="DP14" s="318"/>
      <c r="DQ14" s="318"/>
      <c r="DR14" s="318"/>
      <c r="DS14" s="318"/>
      <c r="DT14" s="318"/>
      <c r="DU14" s="318"/>
      <c r="DV14" s="318"/>
      <c r="DW14" s="318"/>
      <c r="DX14" s="318"/>
      <c r="DY14" s="318"/>
      <c r="DZ14" s="318"/>
      <c r="EA14" s="318"/>
      <c r="EB14" s="318"/>
      <c r="EC14" s="318"/>
      <c r="ED14" s="318"/>
      <c r="EE14" s="318"/>
      <c r="EF14" s="318"/>
      <c r="EG14" s="318"/>
      <c r="EH14" s="318"/>
      <c r="EI14" s="318"/>
      <c r="EJ14" s="318"/>
      <c r="EK14" s="318"/>
      <c r="EL14" s="318"/>
      <c r="EM14" s="318"/>
      <c r="EN14" s="318"/>
      <c r="EO14" s="318"/>
      <c r="EP14" s="318"/>
      <c r="EQ14" s="318"/>
      <c r="ER14" s="318"/>
      <c r="ES14" s="318"/>
      <c r="ET14" s="318"/>
      <c r="EU14" s="318"/>
      <c r="EV14" s="318"/>
      <c r="EW14" s="318"/>
      <c r="EX14" s="318"/>
      <c r="EY14" s="318"/>
      <c r="EZ14" s="318"/>
      <c r="FA14" s="318"/>
      <c r="FB14" s="318"/>
      <c r="FC14" s="318"/>
      <c r="FD14" s="318"/>
      <c r="FE14" s="318"/>
      <c r="FF14" s="318"/>
      <c r="FG14" s="318"/>
      <c r="FH14" s="318"/>
      <c r="FI14" s="318"/>
      <c r="FJ14" s="318"/>
      <c r="FK14" s="318"/>
      <c r="FL14" s="318"/>
      <c r="FM14" s="318"/>
      <c r="FN14" s="318"/>
      <c r="FO14" s="318"/>
      <c r="FP14" s="318"/>
      <c r="FQ14" s="318"/>
      <c r="FR14" s="318"/>
      <c r="FS14" s="318"/>
      <c r="FT14" s="318"/>
      <c r="FU14" s="318"/>
      <c r="FV14" s="318"/>
      <c r="FW14" s="318"/>
      <c r="FX14" s="318"/>
      <c r="FY14" s="318"/>
      <c r="FZ14" s="318"/>
      <c r="GA14" s="318"/>
      <c r="GB14" s="318"/>
      <c r="GC14" s="318"/>
      <c r="GD14" s="318"/>
      <c r="GE14" s="318"/>
      <c r="GF14" s="318"/>
      <c r="GG14" s="318"/>
      <c r="GH14" s="318"/>
      <c r="GI14" s="318"/>
      <c r="GJ14" s="318"/>
      <c r="GK14" s="318"/>
      <c r="GL14" s="318"/>
      <c r="GM14" s="318"/>
      <c r="GN14" s="318"/>
      <c r="GO14" s="318"/>
      <c r="GP14" s="318"/>
      <c r="GQ14" s="318"/>
      <c r="GR14" s="318"/>
      <c r="GS14" s="318"/>
      <c r="GT14" s="318"/>
      <c r="GU14" s="318"/>
      <c r="GV14" s="318"/>
      <c r="GW14" s="318"/>
      <c r="GX14" s="318"/>
      <c r="GY14" s="318"/>
      <c r="GZ14" s="318"/>
      <c r="HA14" s="318"/>
      <c r="HB14" s="318"/>
      <c r="HC14" s="318"/>
      <c r="HD14" s="318"/>
      <c r="HE14" s="318"/>
      <c r="HF14" s="318"/>
      <c r="HG14" s="318"/>
      <c r="HH14" s="318"/>
      <c r="HI14" s="318"/>
      <c r="HJ14" s="318"/>
      <c r="HK14" s="318"/>
      <c r="HL14" s="318"/>
      <c r="HM14" s="318"/>
      <c r="HN14" s="318"/>
      <c r="HO14" s="318"/>
      <c r="HP14" s="318"/>
      <c r="HQ14" s="318"/>
      <c r="HR14" s="318"/>
      <c r="HS14" s="318"/>
      <c r="HT14" s="318"/>
      <c r="HU14" s="318"/>
      <c r="HV14" s="318"/>
      <c r="HW14" s="318"/>
      <c r="HX14" s="318"/>
      <c r="HY14" s="318"/>
      <c r="HZ14" s="318"/>
      <c r="IA14" s="318"/>
      <c r="IB14" s="318"/>
      <c r="IC14" s="318"/>
      <c r="ID14" s="318"/>
      <c r="IE14" s="318"/>
      <c r="IF14" s="318"/>
      <c r="IG14" s="318"/>
      <c r="IH14" s="318"/>
      <c r="II14" s="318"/>
      <c r="IJ14" s="318"/>
      <c r="IK14" s="318"/>
      <c r="IL14" s="318"/>
      <c r="IM14" s="318"/>
      <c r="IN14" s="318"/>
      <c r="IO14" s="318"/>
      <c r="IP14" s="318"/>
      <c r="IQ14" s="318"/>
      <c r="IR14" s="318"/>
      <c r="IS14" s="318"/>
      <c r="IT14" s="318"/>
      <c r="IU14" s="318"/>
      <c r="IV14" s="318"/>
      <c r="IW14" s="318"/>
      <c r="IX14" s="318"/>
      <c r="IY14" s="318"/>
      <c r="IZ14" s="318"/>
      <c r="JA14" s="318"/>
      <c r="JB14" s="318"/>
      <c r="JC14" s="318"/>
      <c r="JD14" s="318"/>
      <c r="JE14" s="318"/>
      <c r="JF14" s="318"/>
      <c r="JG14" s="318"/>
      <c r="JH14" s="318"/>
      <c r="JI14" s="318"/>
      <c r="JJ14" s="318"/>
      <c r="JK14" s="318"/>
      <c r="JL14" s="318"/>
      <c r="JM14" s="318"/>
      <c r="JN14" s="318"/>
      <c r="JO14" s="318"/>
      <c r="JP14" s="318"/>
      <c r="JQ14" s="318"/>
      <c r="JR14" s="318"/>
      <c r="JS14" s="318"/>
      <c r="JT14" s="318"/>
      <c r="JU14" s="318"/>
      <c r="JV14" s="318"/>
      <c r="JW14" s="318"/>
      <c r="JX14" s="318"/>
      <c r="JY14" s="318"/>
      <c r="JZ14" s="318"/>
      <c r="KA14" s="318"/>
      <c r="KB14" s="318"/>
      <c r="KC14" s="318"/>
      <c r="KD14" s="318"/>
      <c r="KE14" s="318"/>
      <c r="KF14" s="318"/>
      <c r="KG14" s="318"/>
      <c r="KH14" s="318"/>
      <c r="KI14" s="318"/>
      <c r="KJ14" s="318"/>
    </row>
    <row r="15" spans="1:296" s="260" customFormat="1" ht="31.5" x14ac:dyDescent="0.25">
      <c r="A15" s="15"/>
      <c r="B15" s="26" t="str">
        <f>LEFT(B14,SEARCH(",",B14))&amp;" value"</f>
        <v>Natural gas (2711), value</v>
      </c>
      <c r="C15" s="10"/>
      <c r="D15" s="11" t="s">
        <v>81</v>
      </c>
      <c r="E15" s="10"/>
      <c r="F15" s="11" t="s">
        <v>216</v>
      </c>
      <c r="G15" s="22"/>
      <c r="H15" s="96" t="s">
        <v>113</v>
      </c>
      <c r="I15" s="22"/>
      <c r="J15" s="405"/>
      <c r="K15" s="21"/>
      <c r="L15" s="41"/>
      <c r="M15" s="21"/>
      <c r="N15" s="41"/>
      <c r="O15" s="21"/>
      <c r="P15" s="41"/>
      <c r="Q15" s="21"/>
      <c r="R15" s="41"/>
      <c r="S15" s="21"/>
      <c r="T15" s="318"/>
      <c r="U15" s="318"/>
      <c r="V15" s="318"/>
      <c r="W15" s="318"/>
      <c r="X15" s="318"/>
      <c r="Y15" s="318"/>
      <c r="Z15" s="318"/>
      <c r="AA15" s="318"/>
      <c r="AB15" s="318"/>
      <c r="AC15" s="318"/>
      <c r="AD15" s="318"/>
      <c r="AE15" s="318"/>
      <c r="AF15" s="318"/>
      <c r="AG15" s="318"/>
      <c r="AH15" s="318"/>
      <c r="AI15" s="318"/>
      <c r="AJ15" s="318"/>
      <c r="AK15" s="318"/>
      <c r="AL15" s="318"/>
      <c r="AM15" s="318"/>
      <c r="AN15" s="318"/>
      <c r="AO15" s="318"/>
      <c r="AP15" s="318"/>
      <c r="AQ15" s="318"/>
      <c r="AR15" s="318"/>
      <c r="AS15" s="318"/>
      <c r="AT15" s="318"/>
      <c r="AU15" s="318"/>
      <c r="AV15" s="318"/>
      <c r="AW15" s="318"/>
      <c r="AX15" s="318"/>
      <c r="AY15" s="318"/>
      <c r="AZ15" s="318"/>
      <c r="BA15" s="318"/>
      <c r="BB15" s="318"/>
      <c r="BC15" s="318"/>
      <c r="BD15" s="318"/>
      <c r="BE15" s="318"/>
      <c r="BF15" s="318"/>
      <c r="BG15" s="318"/>
      <c r="BH15" s="318"/>
      <c r="BI15" s="318"/>
      <c r="BJ15" s="318"/>
      <c r="BK15" s="318"/>
      <c r="BL15" s="318"/>
      <c r="BM15" s="318"/>
      <c r="BN15" s="318"/>
      <c r="BO15" s="318"/>
      <c r="BP15" s="318"/>
      <c r="BQ15" s="318"/>
      <c r="BR15" s="318"/>
      <c r="BS15" s="318"/>
      <c r="BT15" s="318"/>
      <c r="BU15" s="318"/>
      <c r="BV15" s="318"/>
      <c r="BW15" s="318"/>
      <c r="BX15" s="318"/>
      <c r="BY15" s="318"/>
      <c r="BZ15" s="318"/>
      <c r="CA15" s="318"/>
      <c r="CB15" s="318"/>
      <c r="CC15" s="318"/>
      <c r="CD15" s="318"/>
      <c r="CE15" s="318"/>
      <c r="CF15" s="318"/>
      <c r="CG15" s="318"/>
      <c r="CH15" s="318"/>
      <c r="CI15" s="318"/>
      <c r="CJ15" s="318"/>
      <c r="CK15" s="318"/>
      <c r="CL15" s="318"/>
      <c r="CM15" s="318"/>
      <c r="CN15" s="318"/>
      <c r="CO15" s="318"/>
      <c r="CP15" s="318"/>
      <c r="CQ15" s="318"/>
      <c r="CR15" s="318"/>
      <c r="CS15" s="318"/>
      <c r="CT15" s="318"/>
      <c r="CU15" s="318"/>
      <c r="CV15" s="318"/>
      <c r="CW15" s="318"/>
      <c r="CX15" s="318"/>
      <c r="CY15" s="318"/>
      <c r="CZ15" s="318"/>
      <c r="DA15" s="318"/>
      <c r="DB15" s="318"/>
      <c r="DC15" s="318"/>
      <c r="DD15" s="318"/>
      <c r="DE15" s="318"/>
      <c r="DF15" s="318"/>
      <c r="DG15" s="318"/>
      <c r="DH15" s="318"/>
      <c r="DI15" s="318"/>
      <c r="DJ15" s="318"/>
      <c r="DK15" s="318"/>
      <c r="DL15" s="318"/>
      <c r="DM15" s="318"/>
      <c r="DN15" s="318"/>
      <c r="DO15" s="318"/>
      <c r="DP15" s="318"/>
      <c r="DQ15" s="318"/>
      <c r="DR15" s="318"/>
      <c r="DS15" s="318"/>
      <c r="DT15" s="318"/>
      <c r="DU15" s="318"/>
      <c r="DV15" s="318"/>
      <c r="DW15" s="318"/>
      <c r="DX15" s="318"/>
      <c r="DY15" s="318"/>
      <c r="DZ15" s="318"/>
      <c r="EA15" s="318"/>
      <c r="EB15" s="318"/>
      <c r="EC15" s="318"/>
      <c r="ED15" s="318"/>
      <c r="EE15" s="318"/>
      <c r="EF15" s="318"/>
      <c r="EG15" s="318"/>
      <c r="EH15" s="318"/>
      <c r="EI15" s="318"/>
      <c r="EJ15" s="318"/>
      <c r="EK15" s="318"/>
      <c r="EL15" s="318"/>
      <c r="EM15" s="318"/>
      <c r="EN15" s="318"/>
      <c r="EO15" s="318"/>
      <c r="EP15" s="318"/>
      <c r="EQ15" s="318"/>
      <c r="ER15" s="318"/>
      <c r="ES15" s="318"/>
      <c r="ET15" s="318"/>
      <c r="EU15" s="318"/>
      <c r="EV15" s="318"/>
      <c r="EW15" s="318"/>
      <c r="EX15" s="318"/>
      <c r="EY15" s="318"/>
      <c r="EZ15" s="318"/>
      <c r="FA15" s="318"/>
      <c r="FB15" s="318"/>
      <c r="FC15" s="318"/>
      <c r="FD15" s="318"/>
      <c r="FE15" s="318"/>
      <c r="FF15" s="318"/>
      <c r="FG15" s="318"/>
      <c r="FH15" s="318"/>
      <c r="FI15" s="318"/>
      <c r="FJ15" s="318"/>
      <c r="FK15" s="318"/>
      <c r="FL15" s="318"/>
      <c r="FM15" s="318"/>
      <c r="FN15" s="318"/>
      <c r="FO15" s="318"/>
      <c r="FP15" s="318"/>
      <c r="FQ15" s="318"/>
      <c r="FR15" s="318"/>
      <c r="FS15" s="318"/>
      <c r="FT15" s="318"/>
      <c r="FU15" s="318"/>
      <c r="FV15" s="318"/>
      <c r="FW15" s="318"/>
      <c r="FX15" s="318"/>
      <c r="FY15" s="318"/>
      <c r="FZ15" s="318"/>
      <c r="GA15" s="318"/>
      <c r="GB15" s="318"/>
      <c r="GC15" s="318"/>
      <c r="GD15" s="318"/>
      <c r="GE15" s="318"/>
      <c r="GF15" s="318"/>
      <c r="GG15" s="318"/>
      <c r="GH15" s="318"/>
      <c r="GI15" s="318"/>
      <c r="GJ15" s="318"/>
      <c r="GK15" s="318"/>
      <c r="GL15" s="318"/>
      <c r="GM15" s="318"/>
      <c r="GN15" s="318"/>
      <c r="GO15" s="318"/>
      <c r="GP15" s="318"/>
      <c r="GQ15" s="318"/>
      <c r="GR15" s="318"/>
      <c r="GS15" s="318"/>
      <c r="GT15" s="318"/>
      <c r="GU15" s="318"/>
      <c r="GV15" s="318"/>
      <c r="GW15" s="318"/>
      <c r="GX15" s="318"/>
      <c r="GY15" s="318"/>
      <c r="GZ15" s="318"/>
      <c r="HA15" s="318"/>
      <c r="HB15" s="318"/>
      <c r="HC15" s="318"/>
      <c r="HD15" s="318"/>
      <c r="HE15" s="318"/>
      <c r="HF15" s="318"/>
      <c r="HG15" s="318"/>
      <c r="HH15" s="318"/>
      <c r="HI15" s="318"/>
      <c r="HJ15" s="318"/>
      <c r="HK15" s="318"/>
      <c r="HL15" s="318"/>
      <c r="HM15" s="318"/>
      <c r="HN15" s="318"/>
      <c r="HO15" s="318"/>
      <c r="HP15" s="318"/>
      <c r="HQ15" s="318"/>
      <c r="HR15" s="318"/>
      <c r="HS15" s="318"/>
      <c r="HT15" s="318"/>
      <c r="HU15" s="318"/>
      <c r="HV15" s="318"/>
      <c r="HW15" s="318"/>
      <c r="HX15" s="318"/>
      <c r="HY15" s="318"/>
      <c r="HZ15" s="318"/>
      <c r="IA15" s="318"/>
      <c r="IB15" s="318"/>
      <c r="IC15" s="318"/>
      <c r="ID15" s="318"/>
      <c r="IE15" s="318"/>
      <c r="IF15" s="318"/>
      <c r="IG15" s="318"/>
      <c r="IH15" s="318"/>
      <c r="II15" s="318"/>
      <c r="IJ15" s="318"/>
      <c r="IK15" s="318"/>
      <c r="IL15" s="318"/>
      <c r="IM15" s="318"/>
      <c r="IN15" s="318"/>
      <c r="IO15" s="318"/>
      <c r="IP15" s="318"/>
      <c r="IQ15" s="318"/>
      <c r="IR15" s="318"/>
      <c r="IS15" s="318"/>
      <c r="IT15" s="318"/>
      <c r="IU15" s="318"/>
      <c r="IV15" s="318"/>
      <c r="IW15" s="318"/>
      <c r="IX15" s="318"/>
      <c r="IY15" s="318"/>
      <c r="IZ15" s="318"/>
      <c r="JA15" s="318"/>
      <c r="JB15" s="318"/>
      <c r="JC15" s="318"/>
      <c r="JD15" s="318"/>
      <c r="JE15" s="318"/>
      <c r="JF15" s="318"/>
      <c r="JG15" s="318"/>
      <c r="JH15" s="318"/>
      <c r="JI15" s="318"/>
      <c r="JJ15" s="318"/>
      <c r="JK15" s="318"/>
      <c r="JL15" s="318"/>
      <c r="JM15" s="318"/>
      <c r="JN15" s="318"/>
      <c r="JO15" s="318"/>
      <c r="JP15" s="318"/>
      <c r="JQ15" s="318"/>
      <c r="JR15" s="318"/>
      <c r="JS15" s="318"/>
      <c r="JT15" s="318"/>
      <c r="JU15" s="318"/>
      <c r="JV15" s="318"/>
      <c r="JW15" s="318"/>
      <c r="JX15" s="318"/>
      <c r="JY15" s="318"/>
      <c r="JZ15" s="318"/>
      <c r="KA15" s="318"/>
      <c r="KB15" s="318"/>
      <c r="KC15" s="318"/>
      <c r="KD15" s="318"/>
      <c r="KE15" s="318"/>
      <c r="KF15" s="318"/>
      <c r="KG15" s="318"/>
      <c r="KH15" s="318"/>
      <c r="KI15" s="318"/>
      <c r="KJ15" s="318"/>
    </row>
    <row r="16" spans="1:296" s="260" customFormat="1" ht="31.5" x14ac:dyDescent="0.3">
      <c r="A16" s="15"/>
      <c r="B16" s="25" t="s">
        <v>219</v>
      </c>
      <c r="C16" s="10"/>
      <c r="D16" s="11" t="s">
        <v>81</v>
      </c>
      <c r="E16" s="10"/>
      <c r="F16" s="11" t="s">
        <v>220</v>
      </c>
      <c r="G16" s="262"/>
      <c r="H16" s="96" t="s">
        <v>113</v>
      </c>
      <c r="I16" s="262"/>
      <c r="J16" s="405"/>
      <c r="K16" s="262"/>
      <c r="L16" s="41"/>
      <c r="M16" s="262"/>
      <c r="N16" s="41"/>
      <c r="O16" s="262"/>
      <c r="P16" s="41"/>
      <c r="Q16" s="262"/>
      <c r="R16" s="41"/>
      <c r="S16" s="262"/>
      <c r="T16" s="318"/>
      <c r="U16" s="318"/>
      <c r="V16" s="318"/>
      <c r="W16" s="318"/>
      <c r="X16" s="318"/>
      <c r="Y16" s="318"/>
      <c r="Z16" s="318"/>
      <c r="AA16" s="318"/>
      <c r="AB16" s="318"/>
      <c r="AC16" s="318"/>
      <c r="AD16" s="318"/>
      <c r="AE16" s="318"/>
      <c r="AF16" s="318"/>
      <c r="AG16" s="318"/>
      <c r="AH16" s="318"/>
      <c r="AI16" s="318"/>
      <c r="AJ16" s="318"/>
      <c r="AK16" s="318"/>
      <c r="AL16" s="318"/>
      <c r="AM16" s="318"/>
      <c r="AN16" s="318"/>
      <c r="AO16" s="318"/>
      <c r="AP16" s="318"/>
      <c r="AQ16" s="318"/>
      <c r="AR16" s="318"/>
      <c r="AS16" s="318"/>
      <c r="AT16" s="318"/>
      <c r="AU16" s="318"/>
      <c r="AV16" s="318"/>
      <c r="AW16" s="318"/>
      <c r="AX16" s="318"/>
      <c r="AY16" s="318"/>
      <c r="AZ16" s="318"/>
      <c r="BA16" s="318"/>
      <c r="BB16" s="318"/>
      <c r="BC16" s="318"/>
      <c r="BD16" s="318"/>
      <c r="BE16" s="318"/>
      <c r="BF16" s="318"/>
      <c r="BG16" s="318"/>
      <c r="BH16" s="318"/>
      <c r="BI16" s="318"/>
      <c r="BJ16" s="318"/>
      <c r="BK16" s="318"/>
      <c r="BL16" s="318"/>
      <c r="BM16" s="318"/>
      <c r="BN16" s="318"/>
      <c r="BO16" s="318"/>
      <c r="BP16" s="318"/>
      <c r="BQ16" s="318"/>
      <c r="BR16" s="318"/>
      <c r="BS16" s="318"/>
      <c r="BT16" s="318"/>
      <c r="BU16" s="318"/>
      <c r="BV16" s="318"/>
      <c r="BW16" s="318"/>
      <c r="BX16" s="318"/>
      <c r="BY16" s="318"/>
      <c r="BZ16" s="318"/>
      <c r="CA16" s="318"/>
      <c r="CB16" s="318"/>
      <c r="CC16" s="318"/>
      <c r="CD16" s="318"/>
      <c r="CE16" s="318"/>
      <c r="CF16" s="318"/>
      <c r="CG16" s="318"/>
      <c r="CH16" s="318"/>
      <c r="CI16" s="318"/>
      <c r="CJ16" s="318"/>
      <c r="CK16" s="318"/>
      <c r="CL16" s="318"/>
      <c r="CM16" s="318"/>
      <c r="CN16" s="318"/>
      <c r="CO16" s="318"/>
      <c r="CP16" s="318"/>
      <c r="CQ16" s="318"/>
      <c r="CR16" s="318"/>
      <c r="CS16" s="318"/>
      <c r="CT16" s="318"/>
      <c r="CU16" s="318"/>
      <c r="CV16" s="318"/>
      <c r="CW16" s="318"/>
      <c r="CX16" s="318"/>
      <c r="CY16" s="318"/>
      <c r="CZ16" s="318"/>
      <c r="DA16" s="318"/>
      <c r="DB16" s="318"/>
      <c r="DC16" s="318"/>
      <c r="DD16" s="318"/>
      <c r="DE16" s="318"/>
      <c r="DF16" s="318"/>
      <c r="DG16" s="318"/>
      <c r="DH16" s="318"/>
      <c r="DI16" s="318"/>
      <c r="DJ16" s="318"/>
      <c r="DK16" s="318"/>
      <c r="DL16" s="318"/>
      <c r="DM16" s="318"/>
      <c r="DN16" s="318"/>
      <c r="DO16" s="318"/>
      <c r="DP16" s="318"/>
      <c r="DQ16" s="318"/>
      <c r="DR16" s="318"/>
      <c r="DS16" s="318"/>
      <c r="DT16" s="318"/>
      <c r="DU16" s="318"/>
      <c r="DV16" s="318"/>
      <c r="DW16" s="318"/>
      <c r="DX16" s="318"/>
      <c r="DY16" s="318"/>
      <c r="DZ16" s="318"/>
      <c r="EA16" s="318"/>
      <c r="EB16" s="318"/>
      <c r="EC16" s="318"/>
      <c r="ED16" s="318"/>
      <c r="EE16" s="318"/>
      <c r="EF16" s="318"/>
      <c r="EG16" s="318"/>
      <c r="EH16" s="318"/>
      <c r="EI16" s="318"/>
      <c r="EJ16" s="318"/>
      <c r="EK16" s="318"/>
      <c r="EL16" s="318"/>
      <c r="EM16" s="318"/>
      <c r="EN16" s="318"/>
      <c r="EO16" s="318"/>
      <c r="EP16" s="318"/>
      <c r="EQ16" s="318"/>
      <c r="ER16" s="318"/>
      <c r="ES16" s="318"/>
      <c r="ET16" s="318"/>
      <c r="EU16" s="318"/>
      <c r="EV16" s="318"/>
      <c r="EW16" s="318"/>
      <c r="EX16" s="318"/>
      <c r="EY16" s="318"/>
      <c r="EZ16" s="318"/>
      <c r="FA16" s="318"/>
      <c r="FB16" s="318"/>
      <c r="FC16" s="318"/>
      <c r="FD16" s="318"/>
      <c r="FE16" s="318"/>
      <c r="FF16" s="318"/>
      <c r="FG16" s="318"/>
      <c r="FH16" s="318"/>
      <c r="FI16" s="318"/>
      <c r="FJ16" s="318"/>
      <c r="FK16" s="318"/>
      <c r="FL16" s="318"/>
      <c r="FM16" s="318"/>
      <c r="FN16" s="318"/>
      <c r="FO16" s="318"/>
      <c r="FP16" s="318"/>
      <c r="FQ16" s="318"/>
      <c r="FR16" s="318"/>
      <c r="FS16" s="318"/>
      <c r="FT16" s="318"/>
      <c r="FU16" s="318"/>
      <c r="FV16" s="318"/>
      <c r="FW16" s="318"/>
      <c r="FX16" s="318"/>
      <c r="FY16" s="318"/>
      <c r="FZ16" s="318"/>
      <c r="GA16" s="318"/>
      <c r="GB16" s="318"/>
      <c r="GC16" s="318"/>
      <c r="GD16" s="318"/>
      <c r="GE16" s="318"/>
      <c r="GF16" s="318"/>
      <c r="GG16" s="318"/>
      <c r="GH16" s="318"/>
      <c r="GI16" s="318"/>
      <c r="GJ16" s="318"/>
      <c r="GK16" s="318"/>
      <c r="GL16" s="318"/>
      <c r="GM16" s="318"/>
      <c r="GN16" s="318"/>
      <c r="GO16" s="318"/>
      <c r="GP16" s="318"/>
      <c r="GQ16" s="318"/>
      <c r="GR16" s="318"/>
      <c r="GS16" s="318"/>
      <c r="GT16" s="318"/>
      <c r="GU16" s="318"/>
      <c r="GV16" s="318"/>
      <c r="GW16" s="318"/>
      <c r="GX16" s="318"/>
      <c r="GY16" s="318"/>
      <c r="GZ16" s="318"/>
      <c r="HA16" s="318"/>
      <c r="HB16" s="318"/>
      <c r="HC16" s="318"/>
      <c r="HD16" s="318"/>
      <c r="HE16" s="318"/>
      <c r="HF16" s="318"/>
      <c r="HG16" s="318"/>
      <c r="HH16" s="318"/>
      <c r="HI16" s="318"/>
      <c r="HJ16" s="318"/>
      <c r="HK16" s="318"/>
      <c r="HL16" s="318"/>
      <c r="HM16" s="318"/>
      <c r="HN16" s="318"/>
      <c r="HO16" s="318"/>
      <c r="HP16" s="318"/>
      <c r="HQ16" s="318"/>
      <c r="HR16" s="318"/>
      <c r="HS16" s="318"/>
      <c r="HT16" s="318"/>
      <c r="HU16" s="318"/>
      <c r="HV16" s="318"/>
      <c r="HW16" s="318"/>
      <c r="HX16" s="318"/>
      <c r="HY16" s="318"/>
      <c r="HZ16" s="318"/>
      <c r="IA16" s="318"/>
      <c r="IB16" s="318"/>
      <c r="IC16" s="318"/>
      <c r="ID16" s="318"/>
      <c r="IE16" s="318"/>
      <c r="IF16" s="318"/>
      <c r="IG16" s="318"/>
      <c r="IH16" s="318"/>
      <c r="II16" s="318"/>
      <c r="IJ16" s="318"/>
      <c r="IK16" s="318"/>
      <c r="IL16" s="318"/>
      <c r="IM16" s="318"/>
      <c r="IN16" s="318"/>
      <c r="IO16" s="318"/>
      <c r="IP16" s="318"/>
      <c r="IQ16" s="318"/>
      <c r="IR16" s="318"/>
      <c r="IS16" s="318"/>
      <c r="IT16" s="318"/>
      <c r="IU16" s="318"/>
      <c r="IV16" s="318"/>
      <c r="IW16" s="318"/>
      <c r="IX16" s="318"/>
      <c r="IY16" s="318"/>
      <c r="IZ16" s="318"/>
      <c r="JA16" s="318"/>
      <c r="JB16" s="318"/>
      <c r="JC16" s="318"/>
      <c r="JD16" s="318"/>
      <c r="JE16" s="318"/>
      <c r="JF16" s="318"/>
      <c r="JG16" s="318"/>
      <c r="JH16" s="318"/>
      <c r="JI16" s="318"/>
      <c r="JJ16" s="318"/>
      <c r="JK16" s="318"/>
      <c r="JL16" s="318"/>
      <c r="JM16" s="318"/>
      <c r="JN16" s="318"/>
      <c r="JO16" s="318"/>
      <c r="JP16" s="318"/>
      <c r="JQ16" s="318"/>
      <c r="JR16" s="318"/>
      <c r="JS16" s="318"/>
      <c r="JT16" s="318"/>
      <c r="JU16" s="318"/>
      <c r="JV16" s="318"/>
      <c r="JW16" s="318"/>
      <c r="JX16" s="318"/>
      <c r="JY16" s="318"/>
      <c r="JZ16" s="318"/>
      <c r="KA16" s="318"/>
      <c r="KB16" s="318"/>
      <c r="KC16" s="318"/>
      <c r="KD16" s="318"/>
      <c r="KE16" s="318"/>
      <c r="KF16" s="318"/>
      <c r="KG16" s="318"/>
      <c r="KH16" s="318"/>
      <c r="KI16" s="318"/>
      <c r="KJ16" s="318"/>
    </row>
    <row r="17" spans="1:19" s="260" customFormat="1" ht="31.5" x14ac:dyDescent="0.3">
      <c r="A17" s="15"/>
      <c r="B17" s="26" t="str">
        <f>LEFT(B16,SEARCH(",",B16))&amp;" value"</f>
        <v>Gold (7108), value</v>
      </c>
      <c r="C17" s="10"/>
      <c r="D17" s="11" t="s">
        <v>81</v>
      </c>
      <c r="E17" s="10"/>
      <c r="F17" s="11" t="s">
        <v>216</v>
      </c>
      <c r="G17" s="262"/>
      <c r="H17" s="96" t="s">
        <v>113</v>
      </c>
      <c r="I17" s="262"/>
      <c r="J17" s="405"/>
      <c r="K17" s="262"/>
      <c r="L17" s="41"/>
      <c r="M17" s="262"/>
      <c r="N17" s="41"/>
      <c r="O17" s="262"/>
      <c r="P17" s="41"/>
      <c r="Q17" s="262"/>
      <c r="R17" s="41"/>
      <c r="S17" s="262"/>
    </row>
    <row r="18" spans="1:19" s="260" customFormat="1" ht="31.5" x14ac:dyDescent="0.3">
      <c r="A18" s="15"/>
      <c r="B18" s="25" t="s">
        <v>221</v>
      </c>
      <c r="C18" s="10"/>
      <c r="D18" s="11" t="s">
        <v>81</v>
      </c>
      <c r="E18" s="10"/>
      <c r="F18" s="11" t="s">
        <v>220</v>
      </c>
      <c r="G18" s="262"/>
      <c r="H18" s="96" t="s">
        <v>113</v>
      </c>
      <c r="I18" s="262"/>
      <c r="J18" s="405"/>
      <c r="K18" s="262"/>
      <c r="L18" s="41"/>
      <c r="M18" s="262"/>
      <c r="N18" s="41"/>
      <c r="O18" s="262"/>
      <c r="P18" s="41"/>
      <c r="Q18" s="262"/>
      <c r="R18" s="41"/>
      <c r="S18" s="262"/>
    </row>
    <row r="19" spans="1:19" s="260" customFormat="1" ht="31.5" x14ac:dyDescent="0.3">
      <c r="A19" s="15"/>
      <c r="B19" s="26" t="str">
        <f>LEFT(B18,SEARCH(",",B18))&amp;" value"</f>
        <v>Silver (7106), value</v>
      </c>
      <c r="C19" s="10"/>
      <c r="D19" s="11" t="s">
        <v>81</v>
      </c>
      <c r="E19" s="10"/>
      <c r="F19" s="11" t="s">
        <v>216</v>
      </c>
      <c r="G19" s="262"/>
      <c r="H19" s="96" t="s">
        <v>113</v>
      </c>
      <c r="I19" s="262"/>
      <c r="J19" s="405"/>
      <c r="K19" s="262"/>
      <c r="L19" s="41"/>
      <c r="M19" s="262"/>
      <c r="N19" s="41"/>
      <c r="O19" s="262"/>
      <c r="P19" s="41"/>
      <c r="Q19" s="262"/>
      <c r="R19" s="41"/>
      <c r="S19" s="262"/>
    </row>
    <row r="20" spans="1:19" s="260" customFormat="1" ht="31.5" x14ac:dyDescent="0.3">
      <c r="A20" s="15"/>
      <c r="B20" s="25" t="s">
        <v>222</v>
      </c>
      <c r="C20" s="10"/>
      <c r="D20" s="11" t="s">
        <v>81</v>
      </c>
      <c r="E20" s="10"/>
      <c r="F20" s="11" t="s">
        <v>232</v>
      </c>
      <c r="G20" s="262"/>
      <c r="H20" s="96" t="s">
        <v>113</v>
      </c>
      <c r="I20" s="262"/>
      <c r="J20" s="405"/>
      <c r="K20" s="262"/>
      <c r="L20" s="41"/>
      <c r="M20" s="262"/>
      <c r="N20" s="41"/>
      <c r="O20" s="262"/>
      <c r="P20" s="41"/>
      <c r="Q20" s="262"/>
      <c r="R20" s="41"/>
      <c r="S20" s="262"/>
    </row>
    <row r="21" spans="1:19" s="260" customFormat="1" ht="31.5" x14ac:dyDescent="0.3">
      <c r="A21" s="15"/>
      <c r="B21" s="26" t="str">
        <f>LEFT(B20,SEARCH(",",B20))&amp;" value"</f>
        <v>Coal (2701), value</v>
      </c>
      <c r="C21" s="10"/>
      <c r="D21" s="11" t="s">
        <v>81</v>
      </c>
      <c r="E21" s="10"/>
      <c r="F21" s="11" t="s">
        <v>216</v>
      </c>
      <c r="G21" s="262"/>
      <c r="H21" s="96" t="s">
        <v>113</v>
      </c>
      <c r="I21" s="262"/>
      <c r="J21" s="405"/>
      <c r="K21" s="262"/>
      <c r="L21" s="41"/>
      <c r="M21" s="262"/>
      <c r="N21" s="41"/>
      <c r="O21" s="262"/>
      <c r="P21" s="41"/>
      <c r="Q21" s="262"/>
      <c r="R21" s="41"/>
      <c r="S21" s="262"/>
    </row>
    <row r="22" spans="1:19" s="260" customFormat="1" ht="31.5" x14ac:dyDescent="0.3">
      <c r="A22" s="15"/>
      <c r="B22" s="25" t="s">
        <v>224</v>
      </c>
      <c r="C22" s="10"/>
      <c r="D22" s="11" t="s">
        <v>81</v>
      </c>
      <c r="E22" s="10"/>
      <c r="F22" s="11" t="s">
        <v>223</v>
      </c>
      <c r="G22" s="262"/>
      <c r="H22" s="96" t="s">
        <v>113</v>
      </c>
      <c r="I22" s="262"/>
      <c r="J22" s="405"/>
      <c r="K22" s="262"/>
      <c r="L22" s="41"/>
      <c r="M22" s="262"/>
      <c r="N22" s="41"/>
      <c r="O22" s="262"/>
      <c r="P22" s="41"/>
      <c r="Q22" s="262"/>
      <c r="R22" s="41"/>
      <c r="S22" s="262"/>
    </row>
    <row r="23" spans="1:19" s="260" customFormat="1" ht="31.5" x14ac:dyDescent="0.3">
      <c r="A23" s="15"/>
      <c r="B23" s="26" t="str">
        <f>LEFT(B22,SEARCH(",",B22))&amp;" value"</f>
        <v>Copper (2603), value</v>
      </c>
      <c r="C23" s="10"/>
      <c r="D23" s="11" t="s">
        <v>81</v>
      </c>
      <c r="E23" s="10"/>
      <c r="F23" s="11" t="s">
        <v>216</v>
      </c>
      <c r="G23" s="262"/>
      <c r="H23" s="96" t="s">
        <v>113</v>
      </c>
      <c r="I23" s="262"/>
      <c r="J23" s="405"/>
      <c r="K23" s="262"/>
      <c r="L23" s="41"/>
      <c r="M23" s="262"/>
      <c r="N23" s="41"/>
      <c r="O23" s="262"/>
      <c r="P23" s="41"/>
      <c r="Q23" s="262"/>
      <c r="R23" s="41"/>
      <c r="S23" s="262"/>
    </row>
    <row r="24" spans="1:19" s="260" customFormat="1" ht="31.5" x14ac:dyDescent="0.3">
      <c r="A24" s="15"/>
      <c r="B24" s="25" t="s">
        <v>625</v>
      </c>
      <c r="C24" s="10"/>
      <c r="D24" s="356">
        <v>9620000</v>
      </c>
      <c r="E24" s="10"/>
      <c r="F24" s="347">
        <v>190.43</v>
      </c>
      <c r="G24" s="262"/>
      <c r="H24" s="96" t="s">
        <v>113</v>
      </c>
      <c r="I24" s="262">
        <v>34</v>
      </c>
      <c r="J24" s="405"/>
      <c r="K24" s="262"/>
      <c r="L24" s="41"/>
      <c r="M24" s="262"/>
      <c r="N24" s="41"/>
      <c r="O24" s="262"/>
      <c r="P24" s="41"/>
      <c r="Q24" s="262"/>
      <c r="R24" s="41"/>
      <c r="S24" s="262"/>
    </row>
    <row r="25" spans="1:19" s="260" customFormat="1" ht="31.5" x14ac:dyDescent="0.3">
      <c r="A25" s="15"/>
      <c r="B25" s="26" t="s">
        <v>637</v>
      </c>
      <c r="C25" s="10"/>
      <c r="D25" s="356">
        <v>2740000</v>
      </c>
      <c r="E25" s="10"/>
      <c r="F25" s="347">
        <v>540</v>
      </c>
      <c r="G25" s="262"/>
      <c r="H25" s="96" t="s">
        <v>113</v>
      </c>
      <c r="I25" s="262">
        <v>34</v>
      </c>
      <c r="J25" s="405"/>
      <c r="K25" s="262"/>
      <c r="L25" s="41"/>
      <c r="M25" s="262"/>
      <c r="N25" s="41"/>
      <c r="O25" s="262"/>
      <c r="P25" s="41"/>
      <c r="Q25" s="262"/>
      <c r="R25" s="41"/>
      <c r="S25" s="262"/>
    </row>
    <row r="26" spans="1:19" s="260" customFormat="1" ht="31.5" x14ac:dyDescent="0.3">
      <c r="A26" s="15"/>
      <c r="B26" s="25" t="s">
        <v>638</v>
      </c>
      <c r="C26" s="10"/>
      <c r="D26" s="356">
        <v>5240000</v>
      </c>
      <c r="E26" s="10"/>
      <c r="F26" s="347">
        <v>0.16</v>
      </c>
      <c r="G26" s="262"/>
      <c r="H26" s="96" t="s">
        <v>113</v>
      </c>
      <c r="I26" s="262">
        <v>34</v>
      </c>
      <c r="J26" s="405"/>
      <c r="K26" s="262"/>
      <c r="L26" s="41"/>
      <c r="M26" s="262"/>
      <c r="N26" s="41"/>
      <c r="O26" s="262"/>
      <c r="P26" s="41"/>
      <c r="Q26" s="262"/>
      <c r="R26" s="41"/>
      <c r="S26" s="262"/>
    </row>
    <row r="27" spans="1:19" s="260" customFormat="1" ht="31.5" x14ac:dyDescent="0.3">
      <c r="A27" s="16"/>
      <c r="B27" s="27" t="s">
        <v>639</v>
      </c>
      <c r="C27" s="12"/>
      <c r="D27" s="357">
        <v>44</v>
      </c>
      <c r="E27" s="12"/>
      <c r="F27" s="347">
        <v>11</v>
      </c>
      <c r="G27" s="262"/>
      <c r="H27" s="96" t="s">
        <v>113</v>
      </c>
      <c r="I27" s="262">
        <v>34</v>
      </c>
      <c r="J27" s="406"/>
      <c r="K27" s="262"/>
      <c r="L27" s="41"/>
      <c r="M27" s="262"/>
      <c r="N27" s="41"/>
      <c r="O27" s="262"/>
      <c r="P27" s="41"/>
      <c r="Q27" s="262"/>
      <c r="R27" s="41"/>
      <c r="S27" s="262"/>
    </row>
  </sheetData>
  <mergeCells count="1">
    <mergeCell ref="J10:J27"/>
  </mergeCells>
  <hyperlinks>
    <hyperlink ref="B9" r:id="rId1"/>
    <hyperlink ref="F10" r:id="rId2"/>
    <hyperlink ref="F11" r:id="rId3"/>
  </hyperlinks>
  <pageMargins left="0.7" right="0.7" top="0.75" bottom="0.75" header="0.3" footer="0.3"/>
  <pageSetup paperSize="8" orientation="landscape" horizontalDpi="1200" verticalDpi="1200"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S20"/>
  <sheetViews>
    <sheetView zoomScaleNormal="100" zoomScalePageLayoutView="115" workbookViewId="0">
      <selection activeCell="A2" sqref="A2"/>
    </sheetView>
  </sheetViews>
  <sheetFormatPr defaultColWidth="10.5" defaultRowHeight="16.5" x14ac:dyDescent="0.3"/>
  <cols>
    <col min="1" max="1" width="15.5" style="262" customWidth="1"/>
    <col min="2" max="2" width="71.5" style="262" customWidth="1"/>
    <col min="3" max="3" width="3" style="262" customWidth="1"/>
    <col min="4" max="4" width="23" style="262" customWidth="1"/>
    <col min="5" max="5" width="3" style="262" customWidth="1"/>
    <col min="6" max="6" width="26" style="262" customWidth="1"/>
    <col min="7" max="7" width="3" style="262" customWidth="1"/>
    <col min="8" max="8" width="26" style="262" customWidth="1"/>
    <col min="9" max="9" width="7.25" style="262" customWidth="1"/>
    <col min="10" max="10" width="39.5" style="262" customWidth="1"/>
    <col min="11" max="11" width="3" style="262" customWidth="1"/>
    <col min="12" max="12" width="39.5" style="262" customWidth="1"/>
    <col min="13" max="13" width="3" style="262" customWidth="1"/>
    <col min="14" max="14" width="39.5" style="262" customWidth="1"/>
    <col min="15" max="15" width="3" style="262" customWidth="1"/>
    <col min="16" max="16" width="39.5" style="262" customWidth="1"/>
    <col min="17" max="17" width="3" style="262" customWidth="1"/>
    <col min="18" max="18" width="39.5" style="262" customWidth="1"/>
    <col min="19" max="19" width="3" style="262" customWidth="1"/>
    <col min="20" max="16384" width="10.5" style="262"/>
  </cols>
  <sheetData>
    <row r="1" spans="1:19" ht="27" x14ac:dyDescent="0.45">
      <c r="A1" s="261" t="s">
        <v>233</v>
      </c>
    </row>
    <row r="3" spans="1:19" s="45" customFormat="1" ht="78.75" x14ac:dyDescent="0.25">
      <c r="A3" s="317" t="s">
        <v>234</v>
      </c>
      <c r="B3" s="62" t="s">
        <v>235</v>
      </c>
      <c r="D3" s="11" t="s">
        <v>99</v>
      </c>
      <c r="F3" s="63"/>
      <c r="H3" s="63"/>
      <c r="J3" s="54"/>
      <c r="L3" s="44"/>
      <c r="N3" s="44"/>
      <c r="P3" s="44"/>
      <c r="R3" s="44"/>
    </row>
    <row r="4" spans="1:19" s="43" customFormat="1" ht="19.5" x14ac:dyDescent="0.25">
      <c r="A4" s="61"/>
      <c r="B4" s="52"/>
      <c r="D4" s="52"/>
      <c r="F4" s="52"/>
      <c r="H4" s="52"/>
      <c r="J4" s="53"/>
      <c r="L4" s="53"/>
    </row>
    <row r="5" spans="1:19" s="58" customFormat="1" ht="74.25" customHeight="1" x14ac:dyDescent="0.25">
      <c r="A5" s="56"/>
      <c r="B5" s="57" t="s">
        <v>100</v>
      </c>
      <c r="D5" s="90" t="s">
        <v>101</v>
      </c>
      <c r="E5" s="50"/>
      <c r="F5" s="90" t="s">
        <v>102</v>
      </c>
      <c r="G5" s="50"/>
      <c r="H5" s="90" t="s">
        <v>103</v>
      </c>
      <c r="J5" s="51" t="s">
        <v>104</v>
      </c>
      <c r="K5" s="50"/>
      <c r="L5" s="51" t="s">
        <v>105</v>
      </c>
      <c r="M5" s="50"/>
      <c r="N5" s="51" t="s">
        <v>106</v>
      </c>
      <c r="O5" s="50"/>
      <c r="P5" s="51" t="s">
        <v>107</v>
      </c>
      <c r="Q5" s="50"/>
      <c r="R5" s="51" t="s">
        <v>108</v>
      </c>
    </row>
    <row r="6" spans="1:19" s="43" customFormat="1" ht="19.5" x14ac:dyDescent="0.25">
      <c r="A6" s="61"/>
      <c r="B6" s="52"/>
      <c r="D6" s="52"/>
      <c r="F6" s="52"/>
      <c r="H6" s="52"/>
      <c r="J6" s="53"/>
      <c r="L6" s="53"/>
      <c r="N6" s="53"/>
      <c r="P6" s="53"/>
      <c r="R6" s="53"/>
    </row>
    <row r="7" spans="1:19" s="10" customFormat="1" ht="19.5" x14ac:dyDescent="0.25">
      <c r="A7" s="15"/>
      <c r="B7" s="24" t="s">
        <v>236</v>
      </c>
      <c r="D7" s="11" t="s">
        <v>601</v>
      </c>
      <c r="F7" s="337" t="s">
        <v>599</v>
      </c>
      <c r="G7" s="43"/>
      <c r="H7" s="96" t="s">
        <v>113</v>
      </c>
      <c r="I7" s="358" t="s">
        <v>640</v>
      </c>
      <c r="J7" s="409"/>
      <c r="K7" s="43"/>
      <c r="L7" s="44"/>
      <c r="M7" s="45"/>
      <c r="N7" s="44"/>
      <c r="O7" s="45"/>
      <c r="P7" s="44"/>
      <c r="Q7" s="45"/>
      <c r="R7" s="44"/>
      <c r="S7" s="43"/>
    </row>
    <row r="8" spans="1:19" s="10" customFormat="1" ht="31.5" x14ac:dyDescent="0.25">
      <c r="A8" s="15"/>
      <c r="B8" s="59" t="s">
        <v>237</v>
      </c>
      <c r="D8" s="11" t="s">
        <v>601</v>
      </c>
      <c r="F8" s="337" t="s">
        <v>599</v>
      </c>
      <c r="G8" s="45"/>
      <c r="H8" s="96" t="s">
        <v>113</v>
      </c>
      <c r="I8" s="360">
        <v>9</v>
      </c>
      <c r="J8" s="410"/>
      <c r="K8" s="45"/>
      <c r="L8" s="44"/>
      <c r="M8" s="45"/>
      <c r="N8" s="44"/>
      <c r="O8" s="45"/>
      <c r="P8" s="44"/>
      <c r="Q8" s="45"/>
      <c r="R8" s="44"/>
      <c r="S8" s="45"/>
    </row>
    <row r="9" spans="1:19" s="10" customFormat="1" ht="47.25" x14ac:dyDescent="0.25">
      <c r="A9" s="15"/>
      <c r="B9" s="59" t="s">
        <v>238</v>
      </c>
      <c r="D9" s="11" t="s">
        <v>112</v>
      </c>
      <c r="F9" s="337" t="s">
        <v>599</v>
      </c>
      <c r="G9" s="45"/>
      <c r="H9" s="96" t="s">
        <v>113</v>
      </c>
      <c r="I9" s="360">
        <v>9</v>
      </c>
      <c r="J9" s="410"/>
      <c r="K9" s="45"/>
      <c r="L9" s="44"/>
      <c r="M9" s="45"/>
      <c r="N9" s="44"/>
      <c r="O9" s="45"/>
      <c r="P9" s="44"/>
      <c r="Q9" s="45"/>
      <c r="R9" s="44"/>
      <c r="S9" s="45"/>
    </row>
    <row r="10" spans="1:19" s="10" customFormat="1" ht="47.25" x14ac:dyDescent="0.25">
      <c r="A10" s="15"/>
      <c r="B10" s="59" t="s">
        <v>239</v>
      </c>
      <c r="D10" s="11" t="s">
        <v>112</v>
      </c>
      <c r="F10" s="337" t="s">
        <v>599</v>
      </c>
      <c r="G10" s="45"/>
      <c r="H10" s="96" t="s">
        <v>113</v>
      </c>
      <c r="I10" s="358" t="s">
        <v>640</v>
      </c>
      <c r="J10" s="410"/>
      <c r="K10" s="45"/>
      <c r="L10" s="44"/>
      <c r="M10" s="45"/>
      <c r="N10" s="44"/>
      <c r="O10" s="45"/>
      <c r="P10" s="44"/>
      <c r="Q10" s="45"/>
      <c r="R10" s="44"/>
      <c r="S10" s="45"/>
    </row>
    <row r="11" spans="1:19" s="10" customFormat="1" ht="63" x14ac:dyDescent="0.25">
      <c r="A11" s="15"/>
      <c r="B11" s="59" t="s">
        <v>240</v>
      </c>
      <c r="D11" s="11" t="s">
        <v>112</v>
      </c>
      <c r="F11" s="337" t="s">
        <v>599</v>
      </c>
      <c r="G11" s="45"/>
      <c r="H11" s="96" t="s">
        <v>113</v>
      </c>
      <c r="I11" s="360">
        <v>9</v>
      </c>
      <c r="J11" s="410"/>
      <c r="K11" s="45"/>
      <c r="L11" s="44"/>
      <c r="M11" s="45"/>
      <c r="N11" s="44"/>
      <c r="O11" s="45"/>
      <c r="P11" s="44"/>
      <c r="Q11" s="45"/>
      <c r="R11" s="44"/>
      <c r="S11" s="45"/>
    </row>
    <row r="12" spans="1:19" s="10" customFormat="1" ht="47.25" x14ac:dyDescent="0.25">
      <c r="A12" s="15"/>
      <c r="B12" s="59" t="s">
        <v>241</v>
      </c>
      <c r="D12" s="11" t="s">
        <v>112</v>
      </c>
      <c r="F12" s="337" t="s">
        <v>599</v>
      </c>
      <c r="G12" s="45"/>
      <c r="H12" s="96" t="s">
        <v>113</v>
      </c>
      <c r="I12" s="360">
        <v>9</v>
      </c>
      <c r="J12" s="410"/>
      <c r="K12" s="45"/>
      <c r="L12" s="44"/>
      <c r="M12" s="45"/>
      <c r="N12" s="44"/>
      <c r="O12" s="45"/>
      <c r="P12" s="44"/>
      <c r="Q12" s="45"/>
      <c r="R12" s="44"/>
      <c r="S12" s="45"/>
    </row>
    <row r="13" spans="1:19" s="10" customFormat="1" ht="47.25" x14ac:dyDescent="0.25">
      <c r="A13" s="15"/>
      <c r="B13" s="59" t="s">
        <v>242</v>
      </c>
      <c r="D13" s="11" t="s">
        <v>112</v>
      </c>
      <c r="F13" s="337" t="s">
        <v>599</v>
      </c>
      <c r="G13" s="45"/>
      <c r="H13" s="96" t="s">
        <v>113</v>
      </c>
      <c r="I13" s="360">
        <v>9</v>
      </c>
      <c r="J13" s="410"/>
      <c r="K13" s="45"/>
      <c r="L13" s="44"/>
      <c r="M13" s="45"/>
      <c r="N13" s="44"/>
      <c r="O13" s="45"/>
      <c r="P13" s="44"/>
      <c r="Q13" s="45"/>
      <c r="R13" s="44"/>
      <c r="S13" s="45"/>
    </row>
    <row r="14" spans="1:19" s="10" customFormat="1" ht="47.25" x14ac:dyDescent="0.25">
      <c r="A14" s="15"/>
      <c r="B14" s="59" t="s">
        <v>243</v>
      </c>
      <c r="D14" s="11" t="s">
        <v>112</v>
      </c>
      <c r="F14" s="337" t="s">
        <v>599</v>
      </c>
      <c r="G14" s="45"/>
      <c r="H14" s="96" t="s">
        <v>113</v>
      </c>
      <c r="I14" s="358" t="s">
        <v>640</v>
      </c>
      <c r="J14" s="410"/>
      <c r="K14" s="45"/>
      <c r="L14" s="44"/>
      <c r="M14" s="45"/>
      <c r="N14" s="44"/>
      <c r="O14" s="45"/>
      <c r="P14" s="44"/>
      <c r="Q14" s="45"/>
      <c r="R14" s="44"/>
      <c r="S14" s="45"/>
    </row>
    <row r="15" spans="1:19" s="10" customFormat="1" ht="47.25" x14ac:dyDescent="0.25">
      <c r="A15" s="15"/>
      <c r="B15" s="59" t="s">
        <v>244</v>
      </c>
      <c r="D15" s="11" t="s">
        <v>112</v>
      </c>
      <c r="F15" s="337" t="s">
        <v>599</v>
      </c>
      <c r="G15" s="45"/>
      <c r="H15" s="96" t="s">
        <v>113</v>
      </c>
      <c r="I15" s="358" t="s">
        <v>640</v>
      </c>
      <c r="J15" s="410"/>
      <c r="K15" s="45"/>
      <c r="L15" s="44"/>
      <c r="M15" s="45"/>
      <c r="N15" s="44"/>
      <c r="O15" s="45"/>
      <c r="P15" s="44"/>
      <c r="Q15" s="45"/>
      <c r="R15" s="44"/>
      <c r="S15" s="45"/>
    </row>
    <row r="16" spans="1:19" s="10" customFormat="1" ht="63" x14ac:dyDescent="0.25">
      <c r="A16" s="15"/>
      <c r="B16" s="59" t="s">
        <v>245</v>
      </c>
      <c r="D16" s="11" t="s">
        <v>112</v>
      </c>
      <c r="F16" s="337" t="s">
        <v>599</v>
      </c>
      <c r="G16" s="45"/>
      <c r="H16" s="96" t="s">
        <v>113</v>
      </c>
      <c r="I16" s="361" t="s">
        <v>641</v>
      </c>
      <c r="J16" s="410"/>
      <c r="K16" s="45"/>
      <c r="L16" s="44"/>
      <c r="M16" s="45"/>
      <c r="N16" s="44"/>
      <c r="O16" s="45"/>
      <c r="P16" s="44"/>
      <c r="Q16" s="45"/>
      <c r="R16" s="44"/>
      <c r="S16" s="45"/>
    </row>
    <row r="17" spans="1:19" s="10" customFormat="1" ht="63" x14ac:dyDescent="0.25">
      <c r="A17" s="15"/>
      <c r="B17" s="59" t="s">
        <v>246</v>
      </c>
      <c r="D17" s="11" t="s">
        <v>112</v>
      </c>
      <c r="F17" s="337" t="s">
        <v>599</v>
      </c>
      <c r="G17" s="45"/>
      <c r="H17" s="96" t="s">
        <v>113</v>
      </c>
      <c r="I17" s="359" t="s">
        <v>642</v>
      </c>
      <c r="J17" s="410"/>
      <c r="K17" s="45"/>
      <c r="L17" s="44"/>
      <c r="M17" s="45"/>
      <c r="N17" s="44"/>
      <c r="O17" s="45"/>
      <c r="P17" s="44"/>
      <c r="Q17" s="45"/>
      <c r="R17" s="44"/>
      <c r="S17" s="45"/>
    </row>
    <row r="18" spans="1:19" s="10" customFormat="1" ht="19.5" x14ac:dyDescent="0.25">
      <c r="A18" s="15"/>
      <c r="B18" s="59" t="s">
        <v>247</v>
      </c>
      <c r="D18" s="11"/>
      <c r="F18" s="337" t="s">
        <v>599</v>
      </c>
      <c r="G18" s="45"/>
      <c r="H18" s="96" t="s">
        <v>113</v>
      </c>
      <c r="I18" s="358" t="s">
        <v>640</v>
      </c>
      <c r="J18" s="410"/>
      <c r="K18" s="45"/>
      <c r="L18" s="44"/>
      <c r="M18" s="45"/>
      <c r="N18" s="44"/>
      <c r="O18" s="45"/>
      <c r="P18" s="44"/>
      <c r="Q18" s="45"/>
      <c r="R18" s="44"/>
      <c r="S18" s="43"/>
    </row>
    <row r="19" spans="1:19" s="10" customFormat="1" ht="47.25" x14ac:dyDescent="0.25">
      <c r="A19" s="15"/>
      <c r="B19" s="59" t="s">
        <v>248</v>
      </c>
      <c r="D19" s="11"/>
      <c r="F19" s="337" t="s">
        <v>599</v>
      </c>
      <c r="G19" s="45"/>
      <c r="H19" s="96" t="s">
        <v>113</v>
      </c>
      <c r="I19" s="359" t="s">
        <v>642</v>
      </c>
      <c r="J19" s="411"/>
      <c r="K19" s="45"/>
      <c r="L19" s="44"/>
      <c r="M19" s="45"/>
      <c r="N19" s="44"/>
      <c r="O19" s="45"/>
      <c r="P19" s="44"/>
      <c r="Q19" s="45"/>
      <c r="R19" s="44"/>
      <c r="S19" s="45"/>
    </row>
    <row r="20" spans="1:19" s="264" customFormat="1" x14ac:dyDescent="0.3">
      <c r="A20" s="263"/>
    </row>
  </sheetData>
  <mergeCells count="1">
    <mergeCell ref="J7:J19"/>
  </mergeCells>
  <hyperlinks>
    <hyperlink ref="F7" r:id="rId1"/>
    <hyperlink ref="F8" r:id="rId2"/>
    <hyperlink ref="F9" r:id="rId3"/>
    <hyperlink ref="F10" r:id="rId4"/>
    <hyperlink ref="F11" r:id="rId5"/>
    <hyperlink ref="F12" r:id="rId6"/>
    <hyperlink ref="F13" r:id="rId7"/>
    <hyperlink ref="F14" r:id="rId8"/>
    <hyperlink ref="F15" r:id="rId9"/>
    <hyperlink ref="F16" r:id="rId10"/>
    <hyperlink ref="F17" r:id="rId11"/>
    <hyperlink ref="F18" r:id="rId12"/>
    <hyperlink ref="F19" r:id="rId13"/>
  </hyperlinks>
  <pageMargins left="0.7" right="0.7" top="0.75" bottom="0.75" header="0.3" footer="0.3"/>
  <pageSetup paperSize="8" orientation="landscape" horizontalDpi="1200" verticalDpi="1200" r:id="rId1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J105"/>
  <sheetViews>
    <sheetView showGridLines="0" topLeftCell="B37" zoomScaleNormal="100" workbookViewId="0">
      <selection activeCell="B57" sqref="B57:J57"/>
    </sheetView>
  </sheetViews>
  <sheetFormatPr defaultColWidth="4" defaultRowHeight="24" customHeight="1" x14ac:dyDescent="0.25"/>
  <cols>
    <col min="1" max="1" width="4" style="5"/>
    <col min="2" max="2" width="48.5" style="5" customWidth="1"/>
    <col min="3" max="3" width="44.5" style="5" customWidth="1"/>
    <col min="4" max="4" width="38.875" style="5" customWidth="1"/>
    <col min="5" max="5" width="23" style="5" customWidth="1"/>
    <col min="6" max="10" width="26.5" style="5" customWidth="1"/>
    <col min="11" max="11" width="34.5" style="5" bestFit="1" customWidth="1"/>
    <col min="12" max="33" width="4" style="5"/>
    <col min="34" max="34" width="12" style="5" bestFit="1" customWidth="1"/>
    <col min="35" max="16384" width="4" style="5"/>
  </cols>
  <sheetData>
    <row r="1" spans="1:36" ht="15.75" x14ac:dyDescent="0.25">
      <c r="A1" s="318"/>
      <c r="B1" s="318"/>
      <c r="C1" s="318"/>
      <c r="D1" s="318"/>
      <c r="E1" s="318"/>
      <c r="F1" s="318"/>
      <c r="G1" s="318"/>
      <c r="H1" s="318"/>
      <c r="I1" s="318"/>
      <c r="J1" s="318"/>
      <c r="K1" s="318"/>
      <c r="L1" s="318"/>
      <c r="M1" s="318"/>
      <c r="N1" s="318"/>
      <c r="O1" s="318"/>
      <c r="P1" s="318"/>
      <c r="Q1" s="318"/>
      <c r="R1" s="318"/>
      <c r="S1" s="318"/>
      <c r="T1" s="318"/>
      <c r="U1" s="318"/>
      <c r="V1" s="318"/>
      <c r="W1" s="318"/>
      <c r="X1" s="318"/>
      <c r="Y1" s="318"/>
      <c r="Z1" s="318"/>
      <c r="AA1" s="318"/>
      <c r="AB1" s="318"/>
      <c r="AC1" s="318"/>
      <c r="AD1" s="318"/>
      <c r="AE1" s="318"/>
      <c r="AF1" s="318"/>
      <c r="AG1" s="318"/>
      <c r="AH1" s="318"/>
      <c r="AI1" s="318"/>
      <c r="AJ1" s="318"/>
    </row>
    <row r="2" spans="1:36" s="303" customFormat="1" ht="15.75" x14ac:dyDescent="0.25">
      <c r="A2" s="318"/>
      <c r="B2" s="421" t="s">
        <v>249</v>
      </c>
      <c r="C2" s="421"/>
      <c r="D2" s="421"/>
      <c r="E2" s="421"/>
      <c r="F2" s="421"/>
      <c r="G2" s="421"/>
      <c r="H2" s="421"/>
      <c r="I2" s="421"/>
      <c r="J2" s="421"/>
    </row>
    <row r="3" spans="1:36" x14ac:dyDescent="0.25">
      <c r="A3" s="318"/>
      <c r="B3" s="376" t="s">
        <v>35</v>
      </c>
      <c r="C3" s="376"/>
      <c r="D3" s="376"/>
      <c r="E3" s="376"/>
      <c r="F3" s="376"/>
      <c r="G3" s="376"/>
      <c r="H3" s="376"/>
      <c r="I3" s="376"/>
      <c r="J3" s="376"/>
      <c r="K3" s="318"/>
      <c r="L3" s="318"/>
      <c r="M3" s="318"/>
      <c r="N3" s="318"/>
      <c r="O3" s="318"/>
      <c r="P3" s="318"/>
      <c r="Q3" s="318"/>
      <c r="R3" s="318"/>
      <c r="S3" s="318"/>
      <c r="T3" s="318"/>
      <c r="U3" s="318"/>
      <c r="V3" s="318"/>
      <c r="W3" s="318"/>
      <c r="X3" s="318"/>
      <c r="Y3" s="318"/>
      <c r="Z3" s="318"/>
      <c r="AA3" s="318"/>
      <c r="AB3" s="318"/>
      <c r="AC3" s="318"/>
      <c r="AD3" s="318"/>
      <c r="AE3" s="318"/>
      <c r="AF3" s="318"/>
      <c r="AG3" s="318"/>
      <c r="AH3" s="318"/>
      <c r="AI3" s="318"/>
      <c r="AJ3" s="318"/>
    </row>
    <row r="4" spans="1:36" ht="15.75" x14ac:dyDescent="0.25">
      <c r="A4" s="318"/>
      <c r="B4" s="378" t="s">
        <v>250</v>
      </c>
      <c r="C4" s="378"/>
      <c r="D4" s="378"/>
      <c r="E4" s="378"/>
      <c r="F4" s="378"/>
      <c r="G4" s="378"/>
      <c r="H4" s="378"/>
      <c r="I4" s="378"/>
      <c r="J4" s="378"/>
      <c r="K4" s="318"/>
      <c r="L4" s="318"/>
      <c r="M4" s="318"/>
      <c r="N4" s="318"/>
      <c r="O4" s="318"/>
      <c r="P4" s="318"/>
      <c r="Q4" s="318"/>
      <c r="R4" s="318"/>
      <c r="S4" s="318"/>
      <c r="T4" s="318"/>
      <c r="U4" s="318"/>
      <c r="V4" s="318"/>
      <c r="W4" s="318"/>
      <c r="X4" s="318"/>
      <c r="Y4" s="318"/>
      <c r="Z4" s="318"/>
      <c r="AA4" s="318"/>
      <c r="AB4" s="318"/>
      <c r="AC4" s="318"/>
      <c r="AD4" s="318"/>
      <c r="AE4" s="318"/>
      <c r="AF4" s="318"/>
      <c r="AG4" s="318"/>
      <c r="AH4" s="318"/>
      <c r="AI4" s="318"/>
      <c r="AJ4" s="318"/>
    </row>
    <row r="5" spans="1:36" ht="15.75" x14ac:dyDescent="0.25">
      <c r="A5" s="318"/>
      <c r="B5" s="378" t="s">
        <v>251</v>
      </c>
      <c r="C5" s="378"/>
      <c r="D5" s="378"/>
      <c r="E5" s="378"/>
      <c r="F5" s="378"/>
      <c r="G5" s="378"/>
      <c r="H5" s="378"/>
      <c r="I5" s="378"/>
      <c r="J5" s="378"/>
      <c r="K5" s="318"/>
      <c r="L5" s="318"/>
      <c r="M5" s="318"/>
      <c r="N5" s="318"/>
      <c r="O5" s="318"/>
      <c r="P5" s="318"/>
      <c r="Q5" s="318"/>
      <c r="R5" s="318"/>
      <c r="S5" s="318"/>
      <c r="T5" s="318"/>
      <c r="U5" s="318"/>
      <c r="V5" s="318"/>
      <c r="W5" s="318"/>
      <c r="X5" s="318"/>
      <c r="Y5" s="318"/>
      <c r="Z5" s="318"/>
      <c r="AA5" s="318"/>
      <c r="AB5" s="318"/>
      <c r="AC5" s="318"/>
      <c r="AD5" s="318"/>
      <c r="AE5" s="318"/>
      <c r="AF5" s="318"/>
      <c r="AG5" s="318"/>
      <c r="AH5" s="318"/>
      <c r="AI5" s="318"/>
      <c r="AJ5" s="318"/>
    </row>
    <row r="6" spans="1:36" ht="15.75" x14ac:dyDescent="0.25">
      <c r="A6" s="318"/>
      <c r="B6" s="378" t="s">
        <v>252</v>
      </c>
      <c r="C6" s="378"/>
      <c r="D6" s="378"/>
      <c r="E6" s="378"/>
      <c r="F6" s="378"/>
      <c r="G6" s="378"/>
      <c r="H6" s="378"/>
      <c r="I6" s="378"/>
      <c r="J6" s="378"/>
      <c r="K6" s="318"/>
      <c r="L6" s="318"/>
      <c r="M6" s="318"/>
      <c r="N6" s="318"/>
      <c r="O6" s="318"/>
      <c r="P6" s="318"/>
      <c r="Q6" s="318"/>
      <c r="R6" s="318"/>
      <c r="S6" s="318"/>
      <c r="T6" s="318"/>
      <c r="U6" s="318"/>
      <c r="V6" s="318"/>
      <c r="W6" s="318"/>
      <c r="X6" s="318"/>
      <c r="Y6" s="318"/>
      <c r="Z6" s="318"/>
      <c r="AA6" s="318"/>
      <c r="AB6" s="318"/>
      <c r="AC6" s="318"/>
      <c r="AD6" s="318"/>
      <c r="AE6" s="318"/>
      <c r="AF6" s="318"/>
      <c r="AG6" s="318"/>
      <c r="AH6" s="318"/>
      <c r="AI6" s="318"/>
      <c r="AJ6" s="318"/>
    </row>
    <row r="7" spans="1:36" ht="15.75" customHeight="1" x14ac:dyDescent="0.25">
      <c r="A7" s="318"/>
      <c r="B7" s="378" t="s">
        <v>253</v>
      </c>
      <c r="C7" s="378"/>
      <c r="D7" s="378"/>
      <c r="E7" s="378"/>
      <c r="F7" s="378"/>
      <c r="G7" s="378"/>
      <c r="H7" s="378"/>
      <c r="I7" s="378"/>
      <c r="J7" s="378"/>
      <c r="K7" s="318"/>
      <c r="L7" s="318"/>
      <c r="M7" s="318"/>
      <c r="N7" s="318"/>
      <c r="O7" s="318"/>
      <c r="P7" s="318"/>
      <c r="Q7" s="318"/>
      <c r="R7" s="318"/>
      <c r="S7" s="318"/>
      <c r="T7" s="318"/>
      <c r="U7" s="318"/>
      <c r="V7" s="318"/>
      <c r="W7" s="318"/>
      <c r="X7" s="318"/>
      <c r="Y7" s="318"/>
      <c r="Z7" s="318"/>
      <c r="AA7" s="318"/>
      <c r="AB7" s="318"/>
      <c r="AC7" s="318"/>
      <c r="AD7" s="318"/>
      <c r="AE7" s="318"/>
      <c r="AF7" s="318"/>
      <c r="AG7" s="318"/>
      <c r="AH7" s="318"/>
      <c r="AI7" s="318"/>
      <c r="AJ7" s="318"/>
    </row>
    <row r="8" spans="1:36" ht="15.75" x14ac:dyDescent="0.3">
      <c r="A8" s="318"/>
      <c r="B8" s="422" t="s">
        <v>39</v>
      </c>
      <c r="C8" s="422"/>
      <c r="D8" s="422"/>
      <c r="E8" s="422"/>
      <c r="F8" s="422"/>
      <c r="G8" s="422"/>
      <c r="H8" s="422"/>
      <c r="I8" s="422"/>
      <c r="J8" s="422"/>
      <c r="K8" s="318"/>
      <c r="L8" s="318"/>
      <c r="M8" s="318"/>
      <c r="N8" s="318"/>
      <c r="O8" s="318"/>
      <c r="P8" s="318"/>
      <c r="Q8" s="318"/>
      <c r="R8" s="318"/>
      <c r="S8" s="318"/>
      <c r="T8" s="318"/>
      <c r="U8" s="318"/>
      <c r="V8" s="318"/>
      <c r="W8" s="318"/>
      <c r="X8" s="318"/>
      <c r="Y8" s="318"/>
      <c r="Z8" s="318"/>
      <c r="AA8" s="318"/>
      <c r="AB8" s="318"/>
      <c r="AC8" s="318"/>
      <c r="AD8" s="318"/>
      <c r="AE8" s="318"/>
      <c r="AF8" s="318"/>
      <c r="AG8" s="318"/>
      <c r="AH8" s="318"/>
      <c r="AI8" s="318"/>
      <c r="AJ8" s="318"/>
    </row>
    <row r="9" spans="1:36" ht="15.75" x14ac:dyDescent="0.25">
      <c r="A9" s="318"/>
      <c r="B9" s="318"/>
      <c r="C9" s="318"/>
      <c r="D9" s="318"/>
      <c r="E9" s="318"/>
      <c r="F9" s="318"/>
      <c r="G9" s="318"/>
      <c r="H9" s="318"/>
      <c r="I9" s="318"/>
      <c r="J9" s="318"/>
      <c r="K9" s="318"/>
      <c r="L9" s="318"/>
      <c r="M9" s="318"/>
      <c r="N9" s="318"/>
      <c r="O9" s="318"/>
      <c r="P9" s="318"/>
      <c r="Q9" s="318"/>
      <c r="R9" s="318"/>
      <c r="S9" s="318"/>
      <c r="T9" s="318"/>
      <c r="U9" s="318"/>
      <c r="V9" s="318"/>
      <c r="W9" s="318"/>
      <c r="X9" s="318"/>
      <c r="Y9" s="318"/>
      <c r="Z9" s="318"/>
      <c r="AA9" s="318"/>
      <c r="AB9" s="318"/>
      <c r="AC9" s="318"/>
      <c r="AD9" s="318"/>
      <c r="AE9" s="318"/>
      <c r="AF9" s="318"/>
      <c r="AG9" s="318"/>
      <c r="AH9" s="318"/>
      <c r="AI9" s="318"/>
      <c r="AJ9" s="318"/>
    </row>
    <row r="10" spans="1:36" x14ac:dyDescent="0.25">
      <c r="A10" s="318"/>
      <c r="B10" s="423" t="s">
        <v>254</v>
      </c>
      <c r="C10" s="423"/>
      <c r="D10" s="423"/>
      <c r="E10" s="423"/>
      <c r="F10" s="423"/>
      <c r="G10" s="423"/>
      <c r="H10" s="423"/>
      <c r="I10" s="423"/>
      <c r="J10" s="423"/>
      <c r="K10" s="318"/>
      <c r="L10" s="318"/>
      <c r="M10" s="318"/>
      <c r="N10" s="318"/>
      <c r="O10" s="318"/>
      <c r="P10" s="318"/>
      <c r="Q10" s="318"/>
      <c r="R10" s="318"/>
      <c r="S10" s="318"/>
      <c r="T10" s="318"/>
      <c r="U10" s="318"/>
      <c r="V10" s="318"/>
      <c r="W10" s="318"/>
      <c r="X10" s="318"/>
      <c r="Y10" s="318"/>
      <c r="Z10" s="318"/>
      <c r="AA10" s="318"/>
      <c r="AB10" s="318"/>
      <c r="AC10" s="318"/>
      <c r="AD10" s="318"/>
      <c r="AE10" s="318"/>
      <c r="AF10" s="318"/>
      <c r="AG10" s="318"/>
      <c r="AH10" s="318"/>
      <c r="AI10" s="318"/>
      <c r="AJ10" s="318"/>
    </row>
    <row r="11" spans="1:36" s="98" customFormat="1" ht="25.5" customHeight="1" x14ac:dyDescent="0.25">
      <c r="B11" s="424" t="s">
        <v>255</v>
      </c>
      <c r="C11" s="424"/>
      <c r="D11" s="424"/>
      <c r="E11" s="424"/>
      <c r="F11" s="424"/>
      <c r="G11" s="424"/>
      <c r="H11" s="424"/>
      <c r="I11" s="424"/>
      <c r="J11" s="424"/>
    </row>
    <row r="12" spans="1:36" s="99" customFormat="1" ht="15.75" x14ac:dyDescent="0.25">
      <c r="B12" s="425"/>
      <c r="C12" s="425"/>
      <c r="D12" s="425"/>
      <c r="E12" s="425"/>
      <c r="F12" s="425"/>
      <c r="G12" s="425"/>
      <c r="H12" s="425"/>
      <c r="I12" s="425"/>
      <c r="J12" s="425"/>
    </row>
    <row r="13" spans="1:36" s="99" customFormat="1" ht="19.5" x14ac:dyDescent="0.25">
      <c r="B13" s="416" t="s">
        <v>256</v>
      </c>
      <c r="C13" s="416"/>
      <c r="D13" s="416"/>
      <c r="E13" s="416"/>
      <c r="F13" s="416"/>
      <c r="G13" s="416"/>
      <c r="H13" s="416"/>
      <c r="I13" s="416"/>
      <c r="J13" s="416"/>
    </row>
    <row r="14" spans="1:36" s="99" customFormat="1" ht="15.75" x14ac:dyDescent="0.25">
      <c r="B14" s="100" t="s">
        <v>257</v>
      </c>
      <c r="C14" s="100" t="s">
        <v>258</v>
      </c>
      <c r="D14" s="318" t="s">
        <v>259</v>
      </c>
      <c r="E14" s="302" t="s">
        <v>260</v>
      </c>
      <c r="F14" s="302" t="s">
        <v>261</v>
      </c>
      <c r="G14" s="318" t="s">
        <v>262</v>
      </c>
      <c r="H14" s="101"/>
      <c r="I14" s="102"/>
    </row>
    <row r="15" spans="1:36" s="99" customFormat="1" ht="15.75" x14ac:dyDescent="0.25">
      <c r="B15" s="318" t="s">
        <v>263</v>
      </c>
      <c r="C15" s="318" t="s">
        <v>264</v>
      </c>
      <c r="D15" s="318">
        <v>994316206</v>
      </c>
      <c r="E15" s="255" t="s">
        <v>265</v>
      </c>
      <c r="F15" s="255" t="s">
        <v>265</v>
      </c>
      <c r="G15" s="103">
        <f>SUMIF(Government_revenues_table[Government entity],Government_agencies[[#This Row],[Full name of agency]],Government_revenues_table[Revenue value])</f>
        <v>0</v>
      </c>
      <c r="H15" s="102"/>
      <c r="I15" s="104"/>
    </row>
    <row r="16" spans="1:36" s="99" customFormat="1" ht="15.75" x14ac:dyDescent="0.25">
      <c r="B16" s="99" t="s">
        <v>643</v>
      </c>
      <c r="C16" s="318" t="s">
        <v>267</v>
      </c>
      <c r="D16" s="318" t="s">
        <v>268</v>
      </c>
      <c r="E16" s="255" t="s">
        <v>644</v>
      </c>
      <c r="F16" s="255" t="s">
        <v>644</v>
      </c>
      <c r="G16" s="103">
        <v>6628581423</v>
      </c>
      <c r="H16" s="104"/>
      <c r="I16" s="318"/>
      <c r="L16" s="101"/>
      <c r="M16" s="101"/>
      <c r="N16" s="101"/>
    </row>
    <row r="17" spans="2:14" s="99" customFormat="1" ht="15.75" x14ac:dyDescent="0.25">
      <c r="B17" s="99" t="s">
        <v>645</v>
      </c>
      <c r="C17" s="318" t="s">
        <v>267</v>
      </c>
      <c r="D17" s="318" t="s">
        <v>268</v>
      </c>
      <c r="E17" s="255" t="s">
        <v>644</v>
      </c>
      <c r="F17" s="255" t="s">
        <v>644</v>
      </c>
      <c r="G17" s="103">
        <v>121696676</v>
      </c>
      <c r="H17" s="102"/>
      <c r="I17" s="318"/>
      <c r="L17" s="102"/>
      <c r="M17" s="102"/>
      <c r="N17" s="102"/>
    </row>
    <row r="18" spans="2:14" s="99" customFormat="1" ht="15.75" x14ac:dyDescent="0.25">
      <c r="B18" s="99" t="s">
        <v>646</v>
      </c>
      <c r="C18" s="342" t="s">
        <v>267</v>
      </c>
      <c r="D18" s="318" t="s">
        <v>268</v>
      </c>
      <c r="E18" s="255" t="s">
        <v>644</v>
      </c>
      <c r="F18" s="255" t="s">
        <v>644</v>
      </c>
      <c r="G18" s="103">
        <v>3876436215</v>
      </c>
      <c r="H18" s="321"/>
      <c r="L18" s="104"/>
      <c r="M18" s="104"/>
      <c r="N18" s="104"/>
    </row>
    <row r="19" spans="2:14" s="99" customFormat="1" ht="15.75" x14ac:dyDescent="0.25">
      <c r="B19" s="99" t="s">
        <v>647</v>
      </c>
      <c r="C19" s="342" t="s">
        <v>267</v>
      </c>
      <c r="D19" s="342" t="s">
        <v>268</v>
      </c>
      <c r="E19" s="255" t="s">
        <v>644</v>
      </c>
      <c r="F19" s="255" t="s">
        <v>644</v>
      </c>
      <c r="G19" s="103">
        <v>7474758253</v>
      </c>
      <c r="H19" s="341"/>
      <c r="L19" s="104"/>
      <c r="M19" s="104"/>
      <c r="N19" s="104"/>
    </row>
    <row r="20" spans="2:14" s="99" customFormat="1" ht="15.75" x14ac:dyDescent="0.25">
      <c r="B20" s="99" t="s">
        <v>648</v>
      </c>
      <c r="C20" s="342" t="s">
        <v>267</v>
      </c>
      <c r="D20" s="342" t="s">
        <v>268</v>
      </c>
      <c r="E20" s="255" t="s">
        <v>644</v>
      </c>
      <c r="F20" s="255" t="s">
        <v>644</v>
      </c>
      <c r="G20" s="103">
        <v>482925978</v>
      </c>
      <c r="H20" s="341"/>
      <c r="L20" s="104"/>
      <c r="M20" s="104"/>
      <c r="N20" s="104"/>
    </row>
    <row r="21" spans="2:14" s="99" customFormat="1" ht="15.75" x14ac:dyDescent="0.25">
      <c r="B21" s="321"/>
      <c r="C21" s="318"/>
      <c r="D21" s="105"/>
      <c r="E21" s="321"/>
    </row>
    <row r="22" spans="2:14" s="99" customFormat="1" ht="19.5" x14ac:dyDescent="0.25">
      <c r="B22" s="416" t="s">
        <v>273</v>
      </c>
      <c r="C22" s="416"/>
      <c r="D22" s="416"/>
      <c r="E22" s="416"/>
      <c r="F22" s="416"/>
      <c r="G22" s="416"/>
      <c r="H22" s="416"/>
      <c r="I22" s="416"/>
      <c r="J22" s="416"/>
    </row>
    <row r="23" spans="2:14" s="99" customFormat="1" ht="15.75" x14ac:dyDescent="0.25">
      <c r="B23" s="413" t="s">
        <v>274</v>
      </c>
      <c r="C23" s="414"/>
      <c r="D23" s="415"/>
      <c r="E23" s="101"/>
    </row>
    <row r="24" spans="2:14" s="99" customFormat="1" ht="15.75" x14ac:dyDescent="0.25">
      <c r="B24" s="106" t="s">
        <v>275</v>
      </c>
      <c r="C24" s="107" t="s">
        <v>276</v>
      </c>
      <c r="D24" s="108" t="s">
        <v>277</v>
      </c>
      <c r="E24" s="321"/>
    </row>
    <row r="25" spans="2:14" s="99" customFormat="1" ht="15.75" x14ac:dyDescent="0.25">
      <c r="B25" s="321"/>
    </row>
    <row r="26" spans="2:14" s="99" customFormat="1" ht="15.75" x14ac:dyDescent="0.25">
      <c r="B26" s="100" t="s">
        <v>278</v>
      </c>
      <c r="C26" s="100" t="s">
        <v>279</v>
      </c>
      <c r="D26" s="318" t="s">
        <v>280</v>
      </c>
      <c r="E26" s="318" t="s">
        <v>281</v>
      </c>
      <c r="F26" s="318" t="s">
        <v>282</v>
      </c>
      <c r="G26" s="318" t="s">
        <v>283</v>
      </c>
      <c r="H26" s="318" t="s">
        <v>284</v>
      </c>
      <c r="I26" s="255" t="s">
        <v>260</v>
      </c>
      <c r="J26" s="255" t="s">
        <v>261</v>
      </c>
      <c r="K26" s="318" t="s">
        <v>285</v>
      </c>
    </row>
    <row r="27" spans="2:14" s="99" customFormat="1" ht="15.75" x14ac:dyDescent="0.25">
      <c r="B27" s="318" t="s">
        <v>649</v>
      </c>
      <c r="C27" s="318" t="s">
        <v>287</v>
      </c>
      <c r="D27" s="318" t="s">
        <v>268</v>
      </c>
      <c r="E27" s="318" t="s">
        <v>290</v>
      </c>
      <c r="F27" s="318"/>
      <c r="G27" s="109" t="s">
        <v>71</v>
      </c>
      <c r="H27" s="109" t="s">
        <v>71</v>
      </c>
      <c r="I27" s="255" t="s">
        <v>668</v>
      </c>
      <c r="J27" s="255" t="s">
        <v>668</v>
      </c>
      <c r="K27" s="105">
        <v>2682590918</v>
      </c>
    </row>
    <row r="28" spans="2:14" s="99" customFormat="1" ht="15.75" x14ac:dyDescent="0.25">
      <c r="B28" s="318" t="s">
        <v>650</v>
      </c>
      <c r="C28" s="342" t="s">
        <v>287</v>
      </c>
      <c r="D28" s="318" t="s">
        <v>268</v>
      </c>
      <c r="E28" s="318" t="s">
        <v>290</v>
      </c>
      <c r="G28" s="109" t="s">
        <v>71</v>
      </c>
      <c r="H28" s="109" t="s">
        <v>71</v>
      </c>
      <c r="I28" s="255" t="s">
        <v>668</v>
      </c>
      <c r="J28" s="255" t="s">
        <v>668</v>
      </c>
      <c r="K28" s="105">
        <v>821958818</v>
      </c>
    </row>
    <row r="29" spans="2:14" s="99" customFormat="1" ht="15.75" x14ac:dyDescent="0.25">
      <c r="B29" s="342" t="s">
        <v>651</v>
      </c>
      <c r="C29" s="342" t="s">
        <v>287</v>
      </c>
      <c r="D29" s="342" t="s">
        <v>268</v>
      </c>
      <c r="E29" s="99" t="s">
        <v>290</v>
      </c>
      <c r="G29" s="109" t="s">
        <v>71</v>
      </c>
      <c r="H29" s="109" t="s">
        <v>71</v>
      </c>
      <c r="I29" s="255" t="s">
        <v>668</v>
      </c>
      <c r="J29" s="255" t="s">
        <v>668</v>
      </c>
      <c r="K29" s="105">
        <v>139528090</v>
      </c>
    </row>
    <row r="30" spans="2:14" s="99" customFormat="1" ht="15.75" x14ac:dyDescent="0.25">
      <c r="B30" s="342" t="s">
        <v>652</v>
      </c>
      <c r="C30" s="342" t="s">
        <v>287</v>
      </c>
      <c r="D30" s="342" t="s">
        <v>268</v>
      </c>
      <c r="E30" s="99" t="s">
        <v>666</v>
      </c>
      <c r="G30" s="109" t="s">
        <v>71</v>
      </c>
      <c r="H30" s="109" t="s">
        <v>71</v>
      </c>
      <c r="I30" s="255" t="s">
        <v>668</v>
      </c>
      <c r="J30" s="255" t="s">
        <v>668</v>
      </c>
      <c r="K30" s="105">
        <v>608501670</v>
      </c>
    </row>
    <row r="31" spans="2:14" s="99" customFormat="1" ht="15.75" x14ac:dyDescent="0.25">
      <c r="B31" s="342" t="s">
        <v>653</v>
      </c>
      <c r="C31" s="342" t="s">
        <v>287</v>
      </c>
      <c r="D31" s="342" t="s">
        <v>268</v>
      </c>
      <c r="E31" s="99" t="s">
        <v>290</v>
      </c>
      <c r="G31" s="109" t="s">
        <v>71</v>
      </c>
      <c r="H31" s="109" t="s">
        <v>71</v>
      </c>
      <c r="I31" s="255" t="s">
        <v>644</v>
      </c>
      <c r="J31" s="255" t="s">
        <v>669</v>
      </c>
      <c r="K31" s="105">
        <v>366998409</v>
      </c>
    </row>
    <row r="32" spans="2:14" s="99" customFormat="1" ht="15.75" x14ac:dyDescent="0.25">
      <c r="B32" s="342" t="s">
        <v>654</v>
      </c>
      <c r="C32" s="342" t="s">
        <v>287</v>
      </c>
      <c r="D32" s="342" t="s">
        <v>268</v>
      </c>
      <c r="E32" s="99" t="s">
        <v>290</v>
      </c>
      <c r="G32" s="109" t="s">
        <v>71</v>
      </c>
      <c r="H32" s="109" t="s">
        <v>71</v>
      </c>
      <c r="I32" s="255" t="s">
        <v>644</v>
      </c>
      <c r="J32" s="255" t="s">
        <v>669</v>
      </c>
      <c r="K32" s="105">
        <v>138958078</v>
      </c>
    </row>
    <row r="33" spans="2:11" s="99" customFormat="1" ht="15.75" x14ac:dyDescent="0.25">
      <c r="B33" s="342" t="s">
        <v>655</v>
      </c>
      <c r="C33" s="342" t="s">
        <v>287</v>
      </c>
      <c r="D33" s="342" t="s">
        <v>268</v>
      </c>
      <c r="E33" s="99" t="s">
        <v>666</v>
      </c>
      <c r="G33" s="109" t="s">
        <v>71</v>
      </c>
      <c r="H33" s="109" t="s">
        <v>71</v>
      </c>
      <c r="I33" s="255" t="s">
        <v>644</v>
      </c>
      <c r="J33" s="255" t="s">
        <v>669</v>
      </c>
      <c r="K33" s="105">
        <v>2248966241</v>
      </c>
    </row>
    <row r="34" spans="2:11" s="99" customFormat="1" ht="15.75" x14ac:dyDescent="0.25">
      <c r="B34" s="342" t="s">
        <v>656</v>
      </c>
      <c r="C34" s="342" t="s">
        <v>287</v>
      </c>
      <c r="D34" s="342" t="s">
        <v>268</v>
      </c>
      <c r="E34" s="318" t="s">
        <v>666</v>
      </c>
      <c r="G34" s="109" t="s">
        <v>71</v>
      </c>
      <c r="H34" s="109" t="s">
        <v>71</v>
      </c>
      <c r="I34" s="255" t="s">
        <v>644</v>
      </c>
      <c r="J34" s="255" t="s">
        <v>669</v>
      </c>
      <c r="K34" s="105">
        <v>604245531</v>
      </c>
    </row>
    <row r="35" spans="2:11" s="99" customFormat="1" ht="15.75" x14ac:dyDescent="0.25">
      <c r="B35" s="342" t="s">
        <v>657</v>
      </c>
      <c r="C35" s="342" t="s">
        <v>287</v>
      </c>
      <c r="D35" s="342" t="s">
        <v>268</v>
      </c>
      <c r="E35" s="99" t="s">
        <v>290</v>
      </c>
      <c r="G35" s="109" t="s">
        <v>71</v>
      </c>
      <c r="H35" s="109" t="s">
        <v>71</v>
      </c>
      <c r="I35" s="255" t="s">
        <v>644</v>
      </c>
      <c r="J35" s="255" t="s">
        <v>669</v>
      </c>
      <c r="K35" s="105">
        <v>82120081</v>
      </c>
    </row>
    <row r="36" spans="2:11" s="99" customFormat="1" ht="15.75" x14ac:dyDescent="0.25">
      <c r="B36" s="342" t="s">
        <v>658</v>
      </c>
      <c r="C36" s="342" t="s">
        <v>287</v>
      </c>
      <c r="D36" s="342" t="s">
        <v>268</v>
      </c>
      <c r="E36" s="99" t="s">
        <v>290</v>
      </c>
      <c r="G36" s="109" t="s">
        <v>71</v>
      </c>
      <c r="H36" s="109" t="s">
        <v>71</v>
      </c>
      <c r="I36" s="255" t="s">
        <v>644</v>
      </c>
      <c r="J36" s="255" t="s">
        <v>669</v>
      </c>
      <c r="K36" s="105">
        <v>205351093</v>
      </c>
    </row>
    <row r="37" spans="2:11" s="99" customFormat="1" ht="15.75" x14ac:dyDescent="0.25">
      <c r="B37" s="342" t="s">
        <v>659</v>
      </c>
      <c r="C37" s="342" t="s">
        <v>287</v>
      </c>
      <c r="D37" s="342" t="s">
        <v>268</v>
      </c>
      <c r="E37" s="99" t="s">
        <v>290</v>
      </c>
      <c r="G37" s="109" t="s">
        <v>71</v>
      </c>
      <c r="H37" s="109" t="s">
        <v>71</v>
      </c>
      <c r="I37" s="255" t="s">
        <v>644</v>
      </c>
      <c r="J37" s="255" t="s">
        <v>669</v>
      </c>
      <c r="K37" s="105">
        <v>1079213384</v>
      </c>
    </row>
    <row r="38" spans="2:11" s="99" customFormat="1" ht="15.75" x14ac:dyDescent="0.25">
      <c r="B38" s="342" t="s">
        <v>660</v>
      </c>
      <c r="C38" s="342" t="s">
        <v>287</v>
      </c>
      <c r="D38" s="342" t="s">
        <v>268</v>
      </c>
      <c r="E38" s="99" t="s">
        <v>290</v>
      </c>
      <c r="G38" s="109" t="s">
        <v>71</v>
      </c>
      <c r="H38" s="109" t="s">
        <v>71</v>
      </c>
      <c r="I38" s="255" t="s">
        <v>644</v>
      </c>
      <c r="J38" s="255" t="s">
        <v>669</v>
      </c>
      <c r="K38" s="105">
        <v>366998409</v>
      </c>
    </row>
    <row r="39" spans="2:11" s="99" customFormat="1" ht="15.75" x14ac:dyDescent="0.25">
      <c r="B39" s="342" t="s">
        <v>661</v>
      </c>
      <c r="C39" s="342" t="s">
        <v>287</v>
      </c>
      <c r="D39" s="342" t="s">
        <v>268</v>
      </c>
      <c r="E39" s="99" t="s">
        <v>290</v>
      </c>
      <c r="G39" s="109" t="s">
        <v>71</v>
      </c>
      <c r="H39" s="109" t="s">
        <v>71</v>
      </c>
      <c r="I39" s="255" t="s">
        <v>644</v>
      </c>
      <c r="J39" s="255" t="s">
        <v>669</v>
      </c>
      <c r="K39" s="105">
        <v>147241569</v>
      </c>
    </row>
    <row r="40" spans="2:11" s="99" customFormat="1" ht="15.75" x14ac:dyDescent="0.25">
      <c r="B40" s="342" t="s">
        <v>662</v>
      </c>
      <c r="C40" s="342" t="s">
        <v>287</v>
      </c>
      <c r="D40" s="342" t="s">
        <v>268</v>
      </c>
      <c r="E40" s="99" t="s">
        <v>290</v>
      </c>
      <c r="G40" s="109" t="s">
        <v>71</v>
      </c>
      <c r="H40" s="109" t="s">
        <v>71</v>
      </c>
      <c r="I40" s="255" t="s">
        <v>644</v>
      </c>
      <c r="J40" s="255" t="s">
        <v>644</v>
      </c>
      <c r="K40" s="105">
        <v>780311720</v>
      </c>
    </row>
    <row r="41" spans="2:11" s="99" customFormat="1" ht="15.75" x14ac:dyDescent="0.25">
      <c r="B41" s="342" t="s">
        <v>663</v>
      </c>
      <c r="C41" s="342" t="s">
        <v>287</v>
      </c>
      <c r="D41" s="342" t="s">
        <v>268</v>
      </c>
      <c r="E41" s="318" t="s">
        <v>667</v>
      </c>
      <c r="G41" s="109" t="s">
        <v>71</v>
      </c>
      <c r="H41" s="109" t="s">
        <v>71</v>
      </c>
      <c r="I41" s="255" t="s">
        <v>644</v>
      </c>
      <c r="J41" s="255" t="s">
        <v>644</v>
      </c>
      <c r="K41" s="105">
        <v>154806417</v>
      </c>
    </row>
    <row r="42" spans="2:11" s="99" customFormat="1" ht="15.75" x14ac:dyDescent="0.25">
      <c r="B42" s="342" t="s">
        <v>664</v>
      </c>
      <c r="C42" s="342" t="s">
        <v>287</v>
      </c>
      <c r="D42" s="342" t="s">
        <v>268</v>
      </c>
      <c r="E42" s="99" t="s">
        <v>667</v>
      </c>
      <c r="G42" s="109" t="s">
        <v>71</v>
      </c>
      <c r="H42" s="109" t="s">
        <v>71</v>
      </c>
      <c r="I42" s="255" t="s">
        <v>644</v>
      </c>
      <c r="J42" s="255" t="s">
        <v>644</v>
      </c>
      <c r="K42" s="105">
        <v>119700428</v>
      </c>
    </row>
    <row r="43" spans="2:11" s="99" customFormat="1" ht="15.75" x14ac:dyDescent="0.25">
      <c r="B43" s="342" t="s">
        <v>665</v>
      </c>
      <c r="C43" s="342" t="s">
        <v>287</v>
      </c>
      <c r="D43" s="342" t="s">
        <v>268</v>
      </c>
      <c r="E43" s="318" t="s">
        <v>666</v>
      </c>
      <c r="G43" s="109" t="s">
        <v>71</v>
      </c>
      <c r="H43" s="109" t="s">
        <v>71</v>
      </c>
      <c r="I43" s="255" t="s">
        <v>644</v>
      </c>
      <c r="J43" s="255" t="s">
        <v>644</v>
      </c>
      <c r="K43" s="105">
        <v>116582179</v>
      </c>
    </row>
    <row r="44" spans="2:11" s="99" customFormat="1" ht="15.75" x14ac:dyDescent="0.25">
      <c r="C44" s="318"/>
      <c r="F44" s="109"/>
      <c r="G44" s="109"/>
      <c r="H44" s="110"/>
    </row>
    <row r="45" spans="2:11" s="99" customFormat="1" ht="19.5" x14ac:dyDescent="0.25">
      <c r="B45" s="416" t="s">
        <v>292</v>
      </c>
      <c r="C45" s="416"/>
      <c r="D45" s="416"/>
      <c r="E45" s="416"/>
      <c r="F45" s="416"/>
      <c r="G45" s="416"/>
      <c r="H45" s="416"/>
      <c r="I45" s="416"/>
      <c r="J45" s="416"/>
    </row>
    <row r="46" spans="2:11" s="99" customFormat="1" ht="15.75" x14ac:dyDescent="0.3">
      <c r="B46" s="100" t="s">
        <v>293</v>
      </c>
      <c r="C46" s="111" t="s">
        <v>294</v>
      </c>
      <c r="D46" s="111" t="s">
        <v>295</v>
      </c>
      <c r="E46" s="111" t="s">
        <v>296</v>
      </c>
      <c r="F46" s="318" t="s">
        <v>297</v>
      </c>
      <c r="G46" s="318" t="s">
        <v>298</v>
      </c>
      <c r="H46" s="318" t="s">
        <v>299</v>
      </c>
      <c r="I46" s="318" t="s">
        <v>300</v>
      </c>
      <c r="J46" s="318" t="s">
        <v>301</v>
      </c>
    </row>
    <row r="47" spans="2:11" s="99" customFormat="1" ht="15.75" x14ac:dyDescent="0.3">
      <c r="B47" s="318" t="s">
        <v>670</v>
      </c>
      <c r="C47" s="362" t="s">
        <v>303</v>
      </c>
      <c r="D47" s="111" t="s">
        <v>671</v>
      </c>
      <c r="E47" s="111" t="s">
        <v>672</v>
      </c>
      <c r="F47" s="111" t="s">
        <v>673</v>
      </c>
      <c r="G47" s="342" t="s">
        <v>602</v>
      </c>
      <c r="H47" s="342" t="s">
        <v>602</v>
      </c>
    </row>
    <row r="48" spans="2:11" s="99" customFormat="1" ht="15.75" x14ac:dyDescent="0.3">
      <c r="B48" s="318" t="s">
        <v>674</v>
      </c>
      <c r="C48" s="362" t="s">
        <v>303</v>
      </c>
      <c r="D48" s="111" t="s">
        <v>675</v>
      </c>
      <c r="E48" s="111" t="s">
        <v>676</v>
      </c>
      <c r="F48" s="111" t="s">
        <v>677</v>
      </c>
      <c r="G48" s="342" t="s">
        <v>602</v>
      </c>
      <c r="H48" s="342" t="s">
        <v>602</v>
      </c>
      <c r="J48" s="99" t="s">
        <v>305</v>
      </c>
    </row>
    <row r="49" spans="2:10" s="99" customFormat="1" ht="15.75" x14ac:dyDescent="0.3">
      <c r="B49" s="318" t="s">
        <v>678</v>
      </c>
      <c r="C49" s="362" t="s">
        <v>303</v>
      </c>
      <c r="D49" s="111" t="s">
        <v>679</v>
      </c>
      <c r="E49" s="111" t="s">
        <v>680</v>
      </c>
      <c r="F49" s="111" t="s">
        <v>681</v>
      </c>
      <c r="G49" s="342" t="s">
        <v>602</v>
      </c>
      <c r="H49" s="342" t="s">
        <v>602</v>
      </c>
      <c r="J49" s="99" t="s">
        <v>305</v>
      </c>
    </row>
    <row r="50" spans="2:10" s="99" customFormat="1" ht="15.75" x14ac:dyDescent="0.3">
      <c r="B50" s="318" t="s">
        <v>682</v>
      </c>
      <c r="C50" s="362" t="s">
        <v>303</v>
      </c>
      <c r="D50" s="111" t="s">
        <v>683</v>
      </c>
      <c r="E50" s="111" t="s">
        <v>684</v>
      </c>
      <c r="F50" s="111" t="s">
        <v>681</v>
      </c>
      <c r="G50" s="342" t="s">
        <v>602</v>
      </c>
      <c r="H50" s="342" t="s">
        <v>602</v>
      </c>
      <c r="J50" s="99" t="s">
        <v>305</v>
      </c>
    </row>
    <row r="51" spans="2:10" s="99" customFormat="1" ht="15.75" x14ac:dyDescent="0.3">
      <c r="B51" s="318" t="s">
        <v>685</v>
      </c>
      <c r="C51" s="362" t="s">
        <v>303</v>
      </c>
      <c r="D51" s="111" t="s">
        <v>686</v>
      </c>
      <c r="E51" s="111" t="s">
        <v>687</v>
      </c>
      <c r="F51" s="111" t="s">
        <v>681</v>
      </c>
      <c r="G51" s="342" t="s">
        <v>602</v>
      </c>
      <c r="H51" s="342" t="s">
        <v>602</v>
      </c>
      <c r="J51" s="99" t="s">
        <v>305</v>
      </c>
    </row>
    <row r="52" spans="2:10" s="99" customFormat="1" ht="15.75" x14ac:dyDescent="0.3">
      <c r="B52" s="301" t="s">
        <v>688</v>
      </c>
      <c r="C52" s="362" t="s">
        <v>303</v>
      </c>
      <c r="D52" s="111" t="s">
        <v>690</v>
      </c>
      <c r="E52" s="111" t="s">
        <v>689</v>
      </c>
      <c r="F52" s="111" t="s">
        <v>307</v>
      </c>
      <c r="G52" s="318"/>
      <c r="H52" s="99" t="s">
        <v>218</v>
      </c>
      <c r="I52" s="318"/>
      <c r="J52" s="99" t="s">
        <v>305</v>
      </c>
    </row>
    <row r="53" spans="2:10" s="99" customFormat="1" ht="15.75" x14ac:dyDescent="0.3">
      <c r="B53" s="301" t="s">
        <v>310</v>
      </c>
      <c r="C53" s="362" t="s">
        <v>303</v>
      </c>
      <c r="D53" s="111" t="s">
        <v>309</v>
      </c>
      <c r="E53" s="111" t="s">
        <v>304</v>
      </c>
      <c r="F53" s="111" t="s">
        <v>307</v>
      </c>
      <c r="G53" s="318"/>
      <c r="H53" s="99" t="s">
        <v>218</v>
      </c>
      <c r="I53" s="318"/>
      <c r="J53" s="99" t="s">
        <v>305</v>
      </c>
    </row>
    <row r="54" spans="2:10" s="99" customFormat="1" ht="16.5" thickBot="1" x14ac:dyDescent="0.3">
      <c r="B54" s="113"/>
      <c r="C54" s="114"/>
      <c r="D54" s="115"/>
      <c r="E54" s="114"/>
      <c r="F54" s="116"/>
      <c r="G54" s="116"/>
      <c r="H54" s="116"/>
      <c r="I54" s="116"/>
      <c r="J54" s="116"/>
    </row>
    <row r="55" spans="2:10" s="99" customFormat="1" ht="15.75" x14ac:dyDescent="0.25">
      <c r="B55" s="322"/>
      <c r="C55" s="322"/>
      <c r="D55" s="322"/>
      <c r="E55" s="322"/>
      <c r="F55" s="112"/>
      <c r="G55" s="112"/>
      <c r="H55" s="112"/>
      <c r="I55" s="112"/>
      <c r="J55" s="112"/>
    </row>
    <row r="56" spans="2:10" ht="16.5" thickBot="1" x14ac:dyDescent="0.3">
      <c r="B56" s="417"/>
      <c r="C56" s="418"/>
      <c r="D56" s="418"/>
      <c r="E56" s="418"/>
      <c r="F56" s="418"/>
      <c r="G56" s="418"/>
      <c r="H56" s="418"/>
      <c r="I56" s="418"/>
      <c r="J56" s="418"/>
    </row>
    <row r="57" spans="2:10" s="99" customFormat="1" ht="15.75" x14ac:dyDescent="0.25">
      <c r="B57" s="419"/>
      <c r="C57" s="420"/>
      <c r="D57" s="420"/>
      <c r="E57" s="420"/>
      <c r="F57" s="420"/>
      <c r="G57" s="420"/>
      <c r="H57" s="420"/>
      <c r="I57" s="420"/>
      <c r="J57" s="420"/>
    </row>
    <row r="58" spans="2:10" ht="16.5" thickBot="1" x14ac:dyDescent="0.3">
      <c r="B58" s="322"/>
      <c r="C58" s="322"/>
      <c r="D58" s="322"/>
      <c r="E58" s="322"/>
      <c r="F58" s="112"/>
      <c r="G58" s="112"/>
      <c r="H58" s="112"/>
      <c r="I58" s="112"/>
      <c r="J58" s="112"/>
    </row>
    <row r="59" spans="2:10" s="99" customFormat="1" ht="15.75" x14ac:dyDescent="0.25">
      <c r="B59" s="385" t="s">
        <v>30</v>
      </c>
      <c r="C59" s="385"/>
      <c r="D59" s="385"/>
      <c r="E59" s="385"/>
      <c r="F59" s="385"/>
      <c r="G59" s="385"/>
      <c r="H59" s="385"/>
      <c r="I59" s="385"/>
      <c r="J59" s="385"/>
    </row>
    <row r="60" spans="2:10" ht="15.75" x14ac:dyDescent="0.25">
      <c r="B60" s="367" t="s">
        <v>31</v>
      </c>
      <c r="C60" s="367"/>
      <c r="D60" s="367"/>
      <c r="E60" s="367"/>
      <c r="F60" s="367"/>
      <c r="G60" s="367"/>
      <c r="H60" s="367"/>
      <c r="I60" s="367"/>
      <c r="J60" s="367"/>
    </row>
    <row r="61" spans="2:10" s="99" customFormat="1" ht="15.75" x14ac:dyDescent="0.25">
      <c r="B61" s="373" t="s">
        <v>311</v>
      </c>
      <c r="C61" s="373"/>
      <c r="D61" s="373"/>
      <c r="E61" s="373"/>
      <c r="F61" s="373"/>
      <c r="G61" s="373"/>
      <c r="H61" s="373"/>
      <c r="I61" s="373"/>
      <c r="J61" s="373"/>
    </row>
    <row r="62" spans="2:10" s="99" customFormat="1" ht="15.75" x14ac:dyDescent="0.25">
      <c r="B62" s="412"/>
      <c r="C62" s="412"/>
      <c r="D62" s="412"/>
      <c r="E62" s="412"/>
      <c r="F62" s="412"/>
      <c r="G62" s="412"/>
      <c r="H62" s="412"/>
      <c r="I62" s="412"/>
      <c r="J62" s="412"/>
    </row>
    <row r="63" spans="2:10" ht="15.75" x14ac:dyDescent="0.25">
      <c r="B63" s="318"/>
      <c r="C63" s="318"/>
      <c r="D63" s="318"/>
      <c r="E63" s="318"/>
      <c r="F63" s="318"/>
      <c r="G63" s="318"/>
      <c r="H63" s="318"/>
      <c r="I63" s="318"/>
      <c r="J63" s="318"/>
    </row>
    <row r="64" spans="2:10" ht="15.75" x14ac:dyDescent="0.25">
      <c r="B64" s="318"/>
      <c r="C64" s="318"/>
      <c r="D64" s="318"/>
      <c r="E64" s="318"/>
      <c r="F64" s="318"/>
      <c r="G64" s="318"/>
      <c r="H64" s="318"/>
      <c r="I64" s="318"/>
      <c r="J64" s="318"/>
    </row>
    <row r="65" spans="2:10" ht="16.5" customHeight="1" x14ac:dyDescent="0.25">
      <c r="B65" s="318"/>
      <c r="C65" s="318"/>
      <c r="D65" s="318"/>
      <c r="E65" s="318"/>
      <c r="F65" s="318"/>
      <c r="G65" s="318"/>
      <c r="H65" s="318"/>
      <c r="I65" s="318"/>
      <c r="J65" s="318"/>
    </row>
    <row r="66" spans="2:10" ht="15.75" x14ac:dyDescent="0.25">
      <c r="B66" s="318"/>
      <c r="C66" s="318"/>
      <c r="D66" s="318"/>
      <c r="E66" s="318"/>
      <c r="F66" s="318"/>
      <c r="G66" s="318"/>
      <c r="H66" s="318"/>
      <c r="I66" s="318"/>
      <c r="J66" s="318"/>
    </row>
    <row r="67" spans="2:10" ht="15.75" x14ac:dyDescent="0.25">
      <c r="B67" s="318"/>
      <c r="C67" s="318"/>
      <c r="D67" s="318"/>
      <c r="E67" s="318"/>
      <c r="F67" s="99"/>
      <c r="G67" s="99"/>
      <c r="H67" s="99"/>
      <c r="I67" s="99"/>
      <c r="J67" s="99"/>
    </row>
    <row r="68" spans="2:10" ht="15.75" x14ac:dyDescent="0.25">
      <c r="B68" s="318"/>
      <c r="C68" s="318"/>
      <c r="D68" s="318"/>
      <c r="E68" s="318"/>
      <c r="F68" s="318"/>
      <c r="G68" s="318"/>
      <c r="H68" s="318"/>
      <c r="I68" s="318"/>
      <c r="J68" s="318"/>
    </row>
    <row r="69" spans="2:10" ht="15.75" x14ac:dyDescent="0.25">
      <c r="B69" s="318"/>
      <c r="C69" s="318"/>
      <c r="D69" s="318"/>
      <c r="E69" s="318"/>
      <c r="F69" s="318"/>
      <c r="G69" s="318"/>
      <c r="H69" s="318"/>
      <c r="I69" s="318"/>
      <c r="J69" s="318"/>
    </row>
    <row r="70" spans="2:10" ht="15.75" x14ac:dyDescent="0.25">
      <c r="B70" s="318"/>
      <c r="C70" s="318"/>
      <c r="D70" s="318"/>
      <c r="E70" s="318"/>
      <c r="F70" s="318"/>
      <c r="G70" s="318"/>
      <c r="H70" s="318"/>
      <c r="I70" s="318"/>
      <c r="J70" s="318"/>
    </row>
    <row r="71" spans="2:10" ht="15.75" x14ac:dyDescent="0.25">
      <c r="B71" s="318"/>
      <c r="C71" s="318"/>
      <c r="D71" s="318"/>
      <c r="E71" s="318"/>
      <c r="F71" s="318"/>
      <c r="G71" s="318"/>
      <c r="H71" s="318"/>
      <c r="I71" s="318"/>
      <c r="J71" s="318"/>
    </row>
    <row r="72" spans="2:10" s="99" customFormat="1" ht="15.75" x14ac:dyDescent="0.25">
      <c r="B72" s="318"/>
      <c r="C72" s="318"/>
      <c r="D72" s="318"/>
      <c r="E72" s="318"/>
      <c r="F72" s="318"/>
      <c r="G72" s="318"/>
      <c r="H72" s="318"/>
      <c r="I72" s="318"/>
      <c r="J72" s="318"/>
    </row>
    <row r="73" spans="2:10" ht="15.75" x14ac:dyDescent="0.25">
      <c r="B73" s="318"/>
      <c r="C73" s="318"/>
      <c r="D73" s="318"/>
      <c r="E73" s="318"/>
      <c r="F73" s="318"/>
      <c r="G73" s="318"/>
      <c r="H73" s="318"/>
      <c r="I73" s="318"/>
      <c r="J73" s="318"/>
    </row>
    <row r="74" spans="2:10" ht="15.75" x14ac:dyDescent="0.25">
      <c r="B74" s="318"/>
      <c r="C74" s="318"/>
      <c r="D74" s="318"/>
      <c r="E74" s="318"/>
      <c r="F74" s="318"/>
      <c r="G74" s="318"/>
      <c r="H74" s="318"/>
      <c r="I74" s="318"/>
      <c r="J74" s="318"/>
    </row>
    <row r="75" spans="2:10" ht="15.75" x14ac:dyDescent="0.25">
      <c r="B75" s="318"/>
      <c r="C75" s="318"/>
      <c r="D75" s="318"/>
      <c r="E75" s="318"/>
    </row>
    <row r="76" spans="2:10" ht="15.75" x14ac:dyDescent="0.25">
      <c r="B76" s="318"/>
      <c r="C76" s="318"/>
      <c r="D76" s="318"/>
      <c r="E76" s="318"/>
    </row>
    <row r="77" spans="2:10" ht="15.75" x14ac:dyDescent="0.25">
      <c r="B77" s="318"/>
      <c r="C77" s="318"/>
      <c r="D77" s="318"/>
      <c r="E77" s="318"/>
    </row>
    <row r="78" spans="2:10" ht="15.75" x14ac:dyDescent="0.25">
      <c r="B78" s="318"/>
      <c r="C78" s="318"/>
      <c r="D78" s="318"/>
      <c r="E78" s="318"/>
    </row>
    <row r="79" spans="2:10" ht="15.75" x14ac:dyDescent="0.25">
      <c r="B79" s="318"/>
      <c r="C79" s="318"/>
      <c r="D79" s="318"/>
      <c r="E79" s="318"/>
    </row>
    <row r="80" spans="2:10" ht="15" customHeight="1" x14ac:dyDescent="0.25">
      <c r="B80" s="318"/>
      <c r="C80" s="318"/>
      <c r="D80" s="318"/>
      <c r="E80" s="318"/>
    </row>
    <row r="81" spans="2:5" ht="15" customHeight="1" x14ac:dyDescent="0.25">
      <c r="B81" s="318"/>
      <c r="C81" s="318"/>
      <c r="D81" s="318"/>
      <c r="E81" s="318"/>
    </row>
    <row r="82" spans="2:5" ht="15.75" x14ac:dyDescent="0.25">
      <c r="B82" s="318"/>
      <c r="C82" s="318"/>
      <c r="D82" s="318"/>
      <c r="E82" s="318"/>
    </row>
    <row r="83" spans="2:5" ht="15.75" x14ac:dyDescent="0.25">
      <c r="B83" s="318"/>
      <c r="C83" s="318"/>
      <c r="D83" s="318"/>
      <c r="E83" s="318"/>
    </row>
    <row r="84" spans="2:5" ht="18.75" customHeight="1" x14ac:dyDescent="0.25">
      <c r="B84" s="318"/>
      <c r="C84" s="318"/>
      <c r="D84" s="318"/>
      <c r="E84" s="318"/>
    </row>
    <row r="85" spans="2:5" ht="15.75" x14ac:dyDescent="0.25">
      <c r="B85" s="318"/>
      <c r="C85" s="318"/>
      <c r="D85" s="318"/>
      <c r="E85" s="318"/>
    </row>
    <row r="86" spans="2:5" ht="15.75" x14ac:dyDescent="0.25">
      <c r="B86" s="318"/>
      <c r="C86" s="318"/>
      <c r="D86" s="318"/>
      <c r="E86" s="318"/>
    </row>
    <row r="87" spans="2:5" ht="15.75" x14ac:dyDescent="0.25">
      <c r="B87" s="318"/>
      <c r="C87" s="318"/>
      <c r="D87" s="318"/>
      <c r="E87" s="318"/>
    </row>
    <row r="88" spans="2:5" ht="15.75" x14ac:dyDescent="0.25">
      <c r="B88" s="318"/>
      <c r="C88" s="318"/>
      <c r="D88" s="318"/>
      <c r="E88" s="318"/>
    </row>
    <row r="89" spans="2:5" ht="15.75" x14ac:dyDescent="0.25">
      <c r="B89" s="318"/>
      <c r="C89" s="318"/>
      <c r="D89" s="318"/>
      <c r="E89" s="318"/>
    </row>
    <row r="90" spans="2:5" ht="15.75" x14ac:dyDescent="0.25">
      <c r="B90" s="318"/>
      <c r="C90" s="318"/>
      <c r="D90" s="318"/>
      <c r="E90" s="318"/>
    </row>
    <row r="91" spans="2:5" ht="15.75" x14ac:dyDescent="0.25"/>
    <row r="92" spans="2:5" ht="15.75" x14ac:dyDescent="0.25"/>
    <row r="93" spans="2:5" ht="15.75" x14ac:dyDescent="0.25"/>
    <row r="94" spans="2:5" ht="15.75" x14ac:dyDescent="0.25"/>
    <row r="95" spans="2:5" ht="15.75" x14ac:dyDescent="0.25"/>
    <row r="96" spans="2:5" ht="15.75" x14ac:dyDescent="0.25"/>
    <row r="97" ht="15.75" x14ac:dyDescent="0.25"/>
    <row r="98" ht="15.75" x14ac:dyDescent="0.25"/>
    <row r="99" ht="15.75" x14ac:dyDescent="0.25"/>
    <row r="100" ht="15.75" x14ac:dyDescent="0.25"/>
    <row r="101" ht="15.75" x14ac:dyDescent="0.25"/>
    <row r="102" ht="15.75" x14ac:dyDescent="0.25"/>
    <row r="103" ht="15.75" x14ac:dyDescent="0.25"/>
    <row r="104" ht="15.75" x14ac:dyDescent="0.25"/>
    <row r="105" ht="15.75" x14ac:dyDescent="0.25"/>
  </sheetData>
  <mergeCells count="20">
    <mergeCell ref="B22:J22"/>
    <mergeCell ref="B2:J2"/>
    <mergeCell ref="B3:J3"/>
    <mergeCell ref="B4:J4"/>
    <mergeCell ref="B5:J5"/>
    <mergeCell ref="B6:J6"/>
    <mergeCell ref="B7:J7"/>
    <mergeCell ref="B8:J8"/>
    <mergeCell ref="B10:J10"/>
    <mergeCell ref="B11:J11"/>
    <mergeCell ref="B12:J12"/>
    <mergeCell ref="B13:J13"/>
    <mergeCell ref="B61:J61"/>
    <mergeCell ref="B62:J62"/>
    <mergeCell ref="B23:D23"/>
    <mergeCell ref="B45:J45"/>
    <mergeCell ref="B56:J56"/>
    <mergeCell ref="B57:J57"/>
    <mergeCell ref="B59:J59"/>
    <mergeCell ref="B60:J60"/>
  </mergeCells>
  <pageMargins left="0.25" right="0.25" top="0.75" bottom="0.75" header="0.3" footer="0.3"/>
  <pageSetup paperSize="8" fitToHeight="0" orientation="landscape" horizontalDpi="2400" verticalDpi="2400" r:id="rId1"/>
  <tableParts count="3">
    <tablePart r:id="rId2"/>
    <tablePart r:id="rId3"/>
    <tablePart r:id="rId4"/>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B1:U83"/>
  <sheetViews>
    <sheetView showGridLines="0" topLeftCell="G43" zoomScaleNormal="100" workbookViewId="0">
      <selection activeCell="K62" sqref="K62"/>
    </sheetView>
  </sheetViews>
  <sheetFormatPr defaultColWidth="8.5" defaultRowHeight="15.75" x14ac:dyDescent="0.3"/>
  <cols>
    <col min="1" max="1" width="2.5" style="111" customWidth="1"/>
    <col min="2" max="5" width="0" style="111" hidden="1" customWidth="1"/>
    <col min="6" max="6" width="50.5" style="111" customWidth="1"/>
    <col min="7" max="7" width="16.5" style="111" customWidth="1"/>
    <col min="8" max="8" width="21.875" style="111" customWidth="1"/>
    <col min="9" max="9" width="16.5" style="111" customWidth="1"/>
    <col min="10" max="10" width="52.875" style="111" customWidth="1"/>
    <col min="11" max="11" width="15.5" style="111" bestFit="1" customWidth="1"/>
    <col min="12" max="12" width="2.5" style="111" customWidth="1"/>
    <col min="13" max="13" width="19.5" style="111" bestFit="1" customWidth="1"/>
    <col min="14" max="14" width="73.5" style="111" bestFit="1" customWidth="1"/>
    <col min="15" max="15" width="4" style="111" customWidth="1"/>
    <col min="16" max="17" width="8.5" style="111"/>
    <col min="18" max="18" width="21" style="111" bestFit="1" customWidth="1"/>
    <col min="19" max="19" width="8.5" style="111"/>
    <col min="20" max="20" width="21" style="111" bestFit="1" customWidth="1"/>
    <col min="21" max="16384" width="8.5" style="111"/>
  </cols>
  <sheetData>
    <row r="1" spans="6:14" s="5" customFormat="1" ht="15.75" hidden="1" customHeight="1" x14ac:dyDescent="0.25">
      <c r="F1" s="318"/>
      <c r="G1" s="318"/>
      <c r="H1" s="318"/>
      <c r="I1" s="318"/>
      <c r="J1" s="318"/>
      <c r="K1" s="318"/>
      <c r="L1" s="318"/>
      <c r="M1" s="318"/>
      <c r="N1" s="318"/>
    </row>
    <row r="2" spans="6:14" s="5" customFormat="1" hidden="1" x14ac:dyDescent="0.25">
      <c r="F2" s="112"/>
      <c r="G2" s="318"/>
      <c r="H2" s="112"/>
      <c r="I2" s="318"/>
      <c r="J2" s="112"/>
      <c r="K2" s="318"/>
      <c r="L2" s="318"/>
      <c r="M2" s="318"/>
      <c r="N2" s="318"/>
    </row>
    <row r="3" spans="6:14" s="5" customFormat="1" hidden="1" x14ac:dyDescent="0.25">
      <c r="F3" s="112"/>
      <c r="G3" s="318"/>
      <c r="H3" s="112"/>
      <c r="I3" s="318"/>
      <c r="J3" s="112"/>
      <c r="K3" s="318"/>
      <c r="L3" s="318"/>
      <c r="M3" s="318"/>
      <c r="N3" s="117" t="s">
        <v>312</v>
      </c>
    </row>
    <row r="4" spans="6:14" s="5" customFormat="1" hidden="1" x14ac:dyDescent="0.25">
      <c r="F4" s="112"/>
      <c r="G4" s="318"/>
      <c r="H4" s="112"/>
      <c r="I4" s="318"/>
      <c r="J4" s="112"/>
      <c r="K4" s="318"/>
      <c r="L4" s="318"/>
      <c r="M4" s="318"/>
      <c r="N4" s="117" t="str">
        <f>[1]Introduction!G4</f>
        <v>YYYY-MM-DD</v>
      </c>
    </row>
    <row r="5" spans="6:14" s="5" customFormat="1" hidden="1" x14ac:dyDescent="0.25">
      <c r="F5" s="318"/>
      <c r="G5" s="318"/>
      <c r="H5" s="318"/>
      <c r="I5" s="318"/>
      <c r="J5" s="318"/>
      <c r="K5" s="318"/>
      <c r="L5" s="318"/>
      <c r="M5" s="318"/>
      <c r="N5" s="318"/>
    </row>
    <row r="6" spans="6:14" s="5" customFormat="1" hidden="1" x14ac:dyDescent="0.25">
      <c r="F6" s="318"/>
      <c r="G6" s="318"/>
      <c r="H6" s="318"/>
      <c r="I6" s="318"/>
      <c r="J6" s="318"/>
      <c r="K6" s="318"/>
      <c r="L6" s="318"/>
      <c r="M6" s="318"/>
      <c r="N6" s="318"/>
    </row>
    <row r="7" spans="6:14" s="5" customFormat="1" x14ac:dyDescent="0.25">
      <c r="F7" s="318"/>
      <c r="G7" s="318"/>
      <c r="H7" s="318"/>
      <c r="I7" s="318"/>
      <c r="J7" s="318"/>
      <c r="K7" s="318"/>
      <c r="L7" s="318"/>
      <c r="M7" s="318"/>
      <c r="N7" s="318"/>
    </row>
    <row r="8" spans="6:14" s="5" customFormat="1" x14ac:dyDescent="0.25">
      <c r="F8" s="421" t="s">
        <v>313</v>
      </c>
      <c r="G8" s="421"/>
      <c r="H8" s="421"/>
      <c r="I8" s="421"/>
      <c r="J8" s="421"/>
      <c r="K8" s="421"/>
      <c r="L8" s="421"/>
      <c r="M8" s="421"/>
      <c r="N8" s="421"/>
    </row>
    <row r="9" spans="6:14" s="5" customFormat="1" ht="24" x14ac:dyDescent="0.25">
      <c r="F9" s="438" t="s">
        <v>35</v>
      </c>
      <c r="G9" s="438"/>
      <c r="H9" s="438"/>
      <c r="I9" s="438"/>
      <c r="J9" s="438"/>
      <c r="K9" s="438"/>
      <c r="L9" s="438"/>
      <c r="M9" s="438"/>
      <c r="N9" s="438"/>
    </row>
    <row r="10" spans="6:14" s="5" customFormat="1" x14ac:dyDescent="0.25">
      <c r="F10" s="442" t="s">
        <v>314</v>
      </c>
      <c r="G10" s="442"/>
      <c r="H10" s="442"/>
      <c r="I10" s="442"/>
      <c r="J10" s="442"/>
      <c r="K10" s="442"/>
      <c r="L10" s="442"/>
      <c r="M10" s="442"/>
      <c r="N10" s="442"/>
    </row>
    <row r="11" spans="6:14" s="5" customFormat="1" x14ac:dyDescent="0.25">
      <c r="F11" s="443" t="s">
        <v>315</v>
      </c>
      <c r="G11" s="443"/>
      <c r="H11" s="443"/>
      <c r="I11" s="443"/>
      <c r="J11" s="443"/>
      <c r="K11" s="443"/>
      <c r="L11" s="443"/>
      <c r="M11" s="443"/>
      <c r="N11" s="443"/>
    </row>
    <row r="12" spans="6:14" s="5" customFormat="1" x14ac:dyDescent="0.25">
      <c r="F12" s="443" t="s">
        <v>316</v>
      </c>
      <c r="G12" s="443"/>
      <c r="H12" s="443"/>
      <c r="I12" s="443"/>
      <c r="J12" s="443"/>
      <c r="K12" s="443"/>
      <c r="L12" s="443"/>
      <c r="M12" s="443"/>
      <c r="N12" s="443"/>
    </row>
    <row r="13" spans="6:14" s="5" customFormat="1" x14ac:dyDescent="0.25">
      <c r="F13" s="441" t="s">
        <v>317</v>
      </c>
      <c r="G13" s="441"/>
      <c r="H13" s="441"/>
      <c r="I13" s="441"/>
      <c r="J13" s="441"/>
      <c r="K13" s="441"/>
      <c r="L13" s="441"/>
      <c r="M13" s="441"/>
      <c r="N13" s="441"/>
    </row>
    <row r="14" spans="6:14" s="5" customFormat="1" x14ac:dyDescent="0.25">
      <c r="F14" s="430" t="s">
        <v>318</v>
      </c>
      <c r="G14" s="430"/>
      <c r="H14" s="430"/>
      <c r="I14" s="430"/>
      <c r="J14" s="430"/>
      <c r="K14" s="430"/>
      <c r="L14" s="430"/>
      <c r="M14" s="430"/>
      <c r="N14" s="430"/>
    </row>
    <row r="15" spans="6:14" s="5" customFormat="1" x14ac:dyDescent="0.25">
      <c r="F15" s="431" t="s">
        <v>319</v>
      </c>
      <c r="G15" s="431"/>
      <c r="H15" s="431"/>
      <c r="I15" s="431"/>
      <c r="J15" s="431"/>
      <c r="K15" s="431"/>
      <c r="L15" s="431"/>
      <c r="M15" s="431"/>
      <c r="N15" s="431"/>
    </row>
    <row r="16" spans="6:14" s="5" customFormat="1" x14ac:dyDescent="0.3">
      <c r="F16" s="432" t="s">
        <v>39</v>
      </c>
      <c r="G16" s="433"/>
      <c r="H16" s="433"/>
      <c r="I16" s="433"/>
      <c r="J16" s="433"/>
      <c r="K16" s="433"/>
      <c r="L16" s="433"/>
      <c r="M16" s="433"/>
      <c r="N16" s="433"/>
    </row>
    <row r="17" spans="2:21" s="5" customFormat="1" x14ac:dyDescent="0.25">
      <c r="B17" s="318"/>
      <c r="C17" s="318"/>
      <c r="D17" s="318"/>
      <c r="E17" s="318"/>
      <c r="F17" s="318"/>
      <c r="G17" s="318"/>
      <c r="H17" s="318"/>
      <c r="I17" s="318"/>
      <c r="J17" s="318"/>
      <c r="K17" s="318"/>
      <c r="L17" s="318"/>
      <c r="M17" s="318"/>
      <c r="N17" s="318"/>
      <c r="O17" s="318"/>
      <c r="P17" s="318"/>
      <c r="Q17" s="318"/>
      <c r="R17" s="318"/>
      <c r="S17" s="318"/>
      <c r="T17" s="318"/>
      <c r="U17" s="318"/>
    </row>
    <row r="18" spans="2:21" s="5" customFormat="1" ht="24" x14ac:dyDescent="0.25">
      <c r="B18" s="318"/>
      <c r="C18" s="318"/>
      <c r="D18" s="318"/>
      <c r="E18" s="318"/>
      <c r="F18" s="423" t="s">
        <v>320</v>
      </c>
      <c r="G18" s="423"/>
      <c r="H18" s="423"/>
      <c r="I18" s="423"/>
      <c r="J18" s="423"/>
      <c r="K18" s="423"/>
      <c r="L18" s="318"/>
      <c r="M18" s="434" t="s">
        <v>321</v>
      </c>
      <c r="N18" s="434"/>
      <c r="O18" s="318"/>
      <c r="P18" s="318"/>
      <c r="Q18" s="318"/>
      <c r="R18" s="318"/>
      <c r="S18" s="318"/>
      <c r="T18" s="318"/>
      <c r="U18" s="318"/>
    </row>
    <row r="19" spans="2:21" s="5" customFormat="1" ht="15.75" customHeight="1" x14ac:dyDescent="0.25">
      <c r="B19" s="318"/>
      <c r="C19" s="318"/>
      <c r="D19" s="318"/>
      <c r="E19" s="318"/>
      <c r="F19" s="318"/>
      <c r="G19" s="318"/>
      <c r="H19" s="318"/>
      <c r="I19" s="318"/>
      <c r="J19" s="318"/>
      <c r="K19" s="318"/>
      <c r="L19" s="318"/>
      <c r="M19" s="435" t="s">
        <v>322</v>
      </c>
      <c r="N19" s="435"/>
      <c r="O19" s="318"/>
      <c r="P19" s="318"/>
      <c r="Q19" s="318"/>
      <c r="R19" s="318"/>
      <c r="S19" s="318"/>
      <c r="T19" s="318"/>
      <c r="U19" s="318"/>
    </row>
    <row r="20" spans="2:21" x14ac:dyDescent="0.3">
      <c r="F20" s="436" t="s">
        <v>323</v>
      </c>
      <c r="G20" s="436"/>
      <c r="H20" s="436"/>
      <c r="I20" s="436"/>
      <c r="J20" s="436"/>
      <c r="K20" s="437"/>
      <c r="M20" s="318"/>
      <c r="N20" s="318"/>
    </row>
    <row r="21" spans="2:21" ht="24" x14ac:dyDescent="0.3">
      <c r="B21" s="118" t="s">
        <v>324</v>
      </c>
      <c r="C21" s="118" t="s">
        <v>325</v>
      </c>
      <c r="D21" s="118" t="s">
        <v>326</v>
      </c>
      <c r="E21" s="118" t="s">
        <v>327</v>
      </c>
      <c r="F21" s="111" t="s">
        <v>328</v>
      </c>
      <c r="G21" s="111" t="s">
        <v>281</v>
      </c>
      <c r="H21" s="111" t="s">
        <v>329</v>
      </c>
      <c r="I21" s="111" t="s">
        <v>330</v>
      </c>
      <c r="J21" s="111" t="s">
        <v>331</v>
      </c>
      <c r="K21" s="318" t="s">
        <v>301</v>
      </c>
      <c r="M21" s="438" t="s">
        <v>332</v>
      </c>
      <c r="N21" s="438"/>
    </row>
    <row r="22" spans="2:21" ht="15.75" customHeight="1" x14ac:dyDescent="0.3">
      <c r="B22" s="118" t="str">
        <f>IFERROR(VLOOKUP(Government_revenues_table[[#This Row],[GFS Classification]],[1]!Table6_GFS_codes_classification[#Data],COLUMNS($F:F)+3,FALSE),"Do not enter data")</f>
        <v>Do not enter data</v>
      </c>
      <c r="C22" s="118" t="str">
        <f>IFERROR(VLOOKUP(Government_revenues_table[[#This Row],[GFS Classification]],[1]!Table6_GFS_codes_classification[#Data],COLUMNS($F:G)+3,FALSE),"Do not enter data")</f>
        <v>Do not enter data</v>
      </c>
      <c r="D22" s="118" t="str">
        <f>IFERROR(VLOOKUP(Government_revenues_table[[#This Row],[GFS Classification]],[1]!Table6_GFS_codes_classification[#Data],COLUMNS($F:H)+3,FALSE),"Do not enter data")</f>
        <v>Do not enter data</v>
      </c>
      <c r="E22" s="118" t="str">
        <f>IFERROR(VLOOKUP(Government_revenues_table[[#This Row],[GFS Classification]],[1]!Table6_GFS_codes_classification[#Data],COLUMNS($F:I)+3,FALSE),"Do not enter data")</f>
        <v>Do not enter data</v>
      </c>
      <c r="F22" s="111" t="s">
        <v>333</v>
      </c>
      <c r="G22" s="318" t="s">
        <v>264</v>
      </c>
      <c r="H22" s="111" t="s">
        <v>334</v>
      </c>
      <c r="I22" s="111" t="s">
        <v>266</v>
      </c>
      <c r="J22" s="119"/>
      <c r="K22" s="111" t="s">
        <v>216</v>
      </c>
      <c r="M22" s="439" t="s">
        <v>335</v>
      </c>
      <c r="N22" s="439"/>
    </row>
    <row r="23" spans="2:21" ht="15.75" customHeight="1" x14ac:dyDescent="0.3">
      <c r="B23" s="118" t="str">
        <f>IFERROR(VLOOKUP(Government_revenues_table[[#This Row],[GFS Classification]],[1]!Table6_GFS_codes_classification[#Data],COLUMNS($F:F)+3,FALSE),"Do not enter data")</f>
        <v>Do not enter data</v>
      </c>
      <c r="C23" s="118" t="str">
        <f>IFERROR(VLOOKUP(Government_revenues_table[[#This Row],[GFS Classification]],[1]!Table6_GFS_codes_classification[#Data],COLUMNS($F:G)+3,FALSE),"Do not enter data")</f>
        <v>Do not enter data</v>
      </c>
      <c r="D23" s="118" t="str">
        <f>IFERROR(VLOOKUP(Government_revenues_table[[#This Row],[GFS Classification]],[1]!Table6_GFS_codes_classification[#Data],COLUMNS($F:H)+3,FALSE),"Do not enter data")</f>
        <v>Do not enter data</v>
      </c>
      <c r="E23" s="118" t="str">
        <f>IFERROR(VLOOKUP(Government_revenues_table[[#This Row],[GFS Classification]],[1]!Table6_GFS_codes_classification[#Data],COLUMNS($F:I)+3,FALSE),"Do not enter data")</f>
        <v>Do not enter data</v>
      </c>
      <c r="F23" s="111" t="s">
        <v>336</v>
      </c>
      <c r="G23" s="318" t="s">
        <v>288</v>
      </c>
      <c r="H23" s="111" t="s">
        <v>692</v>
      </c>
      <c r="I23" s="111" t="s">
        <v>643</v>
      </c>
      <c r="J23" s="119">
        <f>(6628581423+121696676)/750</f>
        <v>9000370.7986666672</v>
      </c>
      <c r="K23" s="111" t="s">
        <v>216</v>
      </c>
      <c r="M23" s="439"/>
      <c r="N23" s="439"/>
    </row>
    <row r="24" spans="2:21" ht="15.75" customHeight="1" x14ac:dyDescent="0.3">
      <c r="B24" s="118" t="str">
        <f>IFERROR(VLOOKUP(Government_revenues_table[[#This Row],[GFS Classification]],[1]!Table6_GFS_codes_classification[#Data],COLUMNS($F:F)+3,FALSE),"Do not enter data")</f>
        <v>Do not enter data</v>
      </c>
      <c r="C24" s="118" t="str">
        <f>IFERROR(VLOOKUP(Government_revenues_table[[#This Row],[GFS Classification]],[1]!Table6_GFS_codes_classification[#Data],COLUMNS($F:G)+3,FALSE),"Do not enter data")</f>
        <v>Do not enter data</v>
      </c>
      <c r="D24" s="118" t="str">
        <f>IFERROR(VLOOKUP(Government_revenues_table[[#This Row],[GFS Classification]],[1]!Table6_GFS_codes_classification[#Data],COLUMNS($F:H)+3,FALSE),"Do not enter data")</f>
        <v>Do not enter data</v>
      </c>
      <c r="E24" s="118" t="str">
        <f>IFERROR(VLOOKUP(Government_revenues_table[[#This Row],[GFS Classification]],[1]!Table6_GFS_codes_classification[#Data],COLUMNS($F:I)+3,FALSE),"Do not enter data")</f>
        <v>Do not enter data</v>
      </c>
      <c r="F24" s="111" t="s">
        <v>338</v>
      </c>
      <c r="G24" s="318" t="s">
        <v>290</v>
      </c>
      <c r="H24" s="111" t="s">
        <v>691</v>
      </c>
      <c r="I24" s="111" t="s">
        <v>269</v>
      </c>
      <c r="J24" s="119">
        <f>(3876436215+482925978)/750</f>
        <v>5812482.9239999996</v>
      </c>
      <c r="K24" s="111" t="s">
        <v>216</v>
      </c>
      <c r="M24" s="439"/>
      <c r="N24" s="439"/>
    </row>
    <row r="25" spans="2:21" ht="15.75" customHeight="1" x14ac:dyDescent="0.3">
      <c r="B25" s="118" t="str">
        <f>IFERROR(VLOOKUP(Government_revenues_table[[#This Row],[GFS Classification]],[1]!Table6_GFS_codes_classification[#Data],COLUMNS($F:F)+3,FALSE),"Do not enter data")</f>
        <v>Do not enter data</v>
      </c>
      <c r="C25" s="118" t="str">
        <f>IFERROR(VLOOKUP(Government_revenues_table[[#This Row],[GFS Classification]],[1]!Table6_GFS_codes_classification[#Data],COLUMNS($F:G)+3,FALSE),"Do not enter data")</f>
        <v>Do not enter data</v>
      </c>
      <c r="D25" s="118" t="str">
        <f>IFERROR(VLOOKUP(Government_revenues_table[[#This Row],[GFS Classification]],[1]!Table6_GFS_codes_classification[#Data],COLUMNS($F:H)+3,FALSE),"Do not enter data")</f>
        <v>Do not enter data</v>
      </c>
      <c r="E25" s="118" t="str">
        <f>IFERROR(VLOOKUP(Government_revenues_table[[#This Row],[GFS Classification]],[1]!Table6_GFS_codes_classification[#Data],COLUMNS($F:I)+3,FALSE),"Do not enter data")</f>
        <v>Do not enter data</v>
      </c>
      <c r="F25" s="111" t="s">
        <v>340</v>
      </c>
      <c r="G25" s="318" t="s">
        <v>290</v>
      </c>
      <c r="H25" s="111" t="s">
        <v>341</v>
      </c>
      <c r="I25" s="111" t="s">
        <v>269</v>
      </c>
      <c r="J25" s="119">
        <f>(7474758253)/750</f>
        <v>9966344.3373333327</v>
      </c>
      <c r="K25" s="111" t="s">
        <v>216</v>
      </c>
      <c r="M25" s="439"/>
      <c r="N25" s="439"/>
    </row>
    <row r="26" spans="2:21" ht="15.75" customHeight="1" x14ac:dyDescent="0.3">
      <c r="B26" s="118" t="str">
        <f>IFERROR(VLOOKUP(Government_revenues_table[[#This Row],[GFS Classification]],[1]!Table6_GFS_codes_classification[#Data],COLUMNS($F:F)+3,FALSE),"Do not enter data")</f>
        <v>Do not enter data</v>
      </c>
      <c r="C26" s="118" t="str">
        <f>IFERROR(VLOOKUP(Government_revenues_table[[#This Row],[GFS Classification]],[1]!Table6_GFS_codes_classification[#Data],COLUMNS($F:G)+3,FALSE),"Do not enter data")</f>
        <v>Do not enter data</v>
      </c>
      <c r="D26" s="118" t="str">
        <f>IFERROR(VLOOKUP(Government_revenues_table[[#This Row],[GFS Classification]],[1]!Table6_GFS_codes_classification[#Data],COLUMNS($F:H)+3,FALSE),"Do not enter data")</f>
        <v>Do not enter data</v>
      </c>
      <c r="E26" s="118" t="str">
        <f>IFERROR(VLOOKUP(Government_revenues_table[[#This Row],[GFS Classification]],[1]!Table6_GFS_codes_classification[#Data],COLUMNS($F:I)+3,FALSE),"Do not enter data")</f>
        <v>Do not enter data</v>
      </c>
      <c r="F26" s="111" t="s">
        <v>338</v>
      </c>
      <c r="G26" s="318" t="s">
        <v>288</v>
      </c>
      <c r="H26" s="111" t="s">
        <v>342</v>
      </c>
      <c r="I26" s="111" t="s">
        <v>270</v>
      </c>
      <c r="J26" s="119">
        <v>0</v>
      </c>
      <c r="K26" s="111" t="s">
        <v>216</v>
      </c>
      <c r="M26" s="439"/>
      <c r="N26" s="439"/>
    </row>
    <row r="27" spans="2:21" x14ac:dyDescent="0.3">
      <c r="B27" s="118" t="str">
        <f>IFERROR(VLOOKUP(Government_revenues_table[[#This Row],[GFS Classification]],[1]!Table6_GFS_codes_classification[#Data],COLUMNS($F:F)+3,FALSE),"Do not enter data")</f>
        <v>Do not enter data</v>
      </c>
      <c r="C27" s="118" t="str">
        <f>IFERROR(VLOOKUP(Government_revenues_table[[#This Row],[GFS Classification]],[1]!Table6_GFS_codes_classification[#Data],COLUMNS($F:G)+3,FALSE),"Do not enter data")</f>
        <v>Do not enter data</v>
      </c>
      <c r="D27" s="118" t="str">
        <f>IFERROR(VLOOKUP(Government_revenues_table[[#This Row],[GFS Classification]],[1]!Table6_GFS_codes_classification[#Data],COLUMNS($F:H)+3,FALSE),"Do not enter data")</f>
        <v>Do not enter data</v>
      </c>
      <c r="E27" s="118" t="str">
        <f>IFERROR(VLOOKUP(Government_revenues_table[[#This Row],[GFS Classification]],[1]!Table6_GFS_codes_classification[#Data],COLUMNS($F:I)+3,FALSE),"Do not enter data")</f>
        <v>Do not enter data</v>
      </c>
      <c r="F27" s="111" t="s">
        <v>343</v>
      </c>
      <c r="G27" s="318" t="s">
        <v>288</v>
      </c>
      <c r="H27" s="111" t="s">
        <v>344</v>
      </c>
      <c r="I27" s="111" t="s">
        <v>270</v>
      </c>
      <c r="J27" s="119"/>
      <c r="K27" s="111" t="s">
        <v>216</v>
      </c>
      <c r="M27" s="440" t="s">
        <v>345</v>
      </c>
      <c r="N27" s="440"/>
    </row>
    <row r="28" spans="2:21" x14ac:dyDescent="0.3">
      <c r="B28" s="118" t="str">
        <f>IFERROR(VLOOKUP(Government_revenues_table[[#This Row],[GFS Classification]],[1]!Table6_GFS_codes_classification[#Data],COLUMNS($F:F)+3,FALSE),"Do not enter data")</f>
        <v>Do not enter data</v>
      </c>
      <c r="C28" s="118" t="str">
        <f>IFERROR(VLOOKUP(Government_revenues_table[[#This Row],[GFS Classification]],[1]!Table6_GFS_codes_classification[#Data],COLUMNS($F:G)+3,FALSE),"Do not enter data")</f>
        <v>Do not enter data</v>
      </c>
      <c r="D28" s="118" t="str">
        <f>IFERROR(VLOOKUP(Government_revenues_table[[#This Row],[GFS Classification]],[1]!Table6_GFS_codes_classification[#Data],COLUMNS($F:H)+3,FALSE),"Do not enter data")</f>
        <v>Do not enter data</v>
      </c>
      <c r="E28" s="118" t="str">
        <f>IFERROR(VLOOKUP(Government_revenues_table[[#This Row],[GFS Classification]],[1]!Table6_GFS_codes_classification[#Data],COLUMNS($F:I)+3,FALSE),"Do not enter data")</f>
        <v>Do not enter data</v>
      </c>
      <c r="F28" s="111" t="s">
        <v>340</v>
      </c>
      <c r="G28" s="318" t="s">
        <v>288</v>
      </c>
      <c r="H28" s="111" t="s">
        <v>346</v>
      </c>
      <c r="I28" s="111" t="s">
        <v>270</v>
      </c>
      <c r="J28" s="119"/>
      <c r="K28" s="111" t="s">
        <v>216</v>
      </c>
      <c r="M28" s="440" t="s">
        <v>347</v>
      </c>
      <c r="N28" s="440"/>
    </row>
    <row r="29" spans="2:21" ht="16.5" thickBot="1" x14ac:dyDescent="0.35">
      <c r="B29" s="118" t="str">
        <f>IFERROR(VLOOKUP(Government_revenues_table[[#This Row],[GFS Classification]],[1]!Table6_GFS_codes_classification[#Data],COLUMNS($F:F)+3,FALSE),"Do not enter data")</f>
        <v>Do not enter data</v>
      </c>
      <c r="C29" s="118" t="str">
        <f>IFERROR(VLOOKUP(Government_revenues_table[[#This Row],[GFS Classification]],[1]!Table6_GFS_codes_classification[#Data],COLUMNS($F:G)+3,FALSE),"Do not enter data")</f>
        <v>Do not enter data</v>
      </c>
      <c r="D29" s="118" t="str">
        <f>IFERROR(VLOOKUP(Government_revenues_table[[#This Row],[GFS Classification]],[1]!Table6_GFS_codes_classification[#Data],COLUMNS($F:H)+3,FALSE),"Do not enter data")</f>
        <v>Do not enter data</v>
      </c>
      <c r="E29" s="118" t="str">
        <f>IFERROR(VLOOKUP(Government_revenues_table[[#This Row],[GFS Classification]],[1]!Table6_GFS_codes_classification[#Data],COLUMNS($F:I)+3,FALSE),"Do not enter data")</f>
        <v>Do not enter data</v>
      </c>
      <c r="F29" s="111" t="s">
        <v>348</v>
      </c>
      <c r="G29" s="318" t="s">
        <v>288</v>
      </c>
      <c r="H29" s="111" t="s">
        <v>349</v>
      </c>
      <c r="I29" s="111" t="s">
        <v>271</v>
      </c>
      <c r="J29" s="119">
        <v>0</v>
      </c>
      <c r="K29" s="111" t="s">
        <v>216</v>
      </c>
      <c r="M29" s="120"/>
      <c r="N29" s="120"/>
    </row>
    <row r="30" spans="2:21" x14ac:dyDescent="0.3">
      <c r="B30" s="118" t="str">
        <f>IFERROR(VLOOKUP(Government_revenues_table[[#This Row],[GFS Classification]],[1]!Table6_GFS_codes_classification[#Data],COLUMNS($F:F)+3,FALSE),"Do not enter data")</f>
        <v>Do not enter data</v>
      </c>
      <c r="C30" s="118" t="str">
        <f>IFERROR(VLOOKUP(Government_revenues_table[[#This Row],[GFS Classification]],[1]!Table6_GFS_codes_classification[#Data],COLUMNS($F:G)+3,FALSE),"Do not enter data")</f>
        <v>Do not enter data</v>
      </c>
      <c r="D30" s="118" t="str">
        <f>IFERROR(VLOOKUP(Government_revenues_table[[#This Row],[GFS Classification]],[1]!Table6_GFS_codes_classification[#Data],COLUMNS($F:H)+3,FALSE),"Do not enter data")</f>
        <v>Do not enter data</v>
      </c>
      <c r="E30" s="118" t="str">
        <f>IFERROR(VLOOKUP(Government_revenues_table[[#This Row],[GFS Classification]],[1]!Table6_GFS_codes_classification[#Data],COLUMNS($F:I)+3,FALSE),"Do not enter data")</f>
        <v>Do not enter data</v>
      </c>
      <c r="F30" s="111" t="s">
        <v>348</v>
      </c>
      <c r="G30" s="318" t="s">
        <v>288</v>
      </c>
      <c r="H30" s="111" t="s">
        <v>350</v>
      </c>
      <c r="I30" s="111" t="s">
        <v>271</v>
      </c>
      <c r="J30" s="119">
        <v>0</v>
      </c>
      <c r="K30" s="111" t="s">
        <v>216</v>
      </c>
      <c r="P30" s="121"/>
      <c r="Q30" s="112"/>
      <c r="R30" s="122"/>
      <c r="S30" s="112"/>
      <c r="T30" s="122"/>
      <c r="U30" s="112"/>
    </row>
    <row r="31" spans="2:21" x14ac:dyDescent="0.3">
      <c r="B31" s="118" t="str">
        <f>IFERROR(VLOOKUP(Government_revenues_table[[#This Row],[GFS Classification]],[1]!Table6_GFS_codes_classification[#Data],COLUMNS($F:F)+3,FALSE),"Do not enter data")</f>
        <v>Do not enter data</v>
      </c>
      <c r="C31" s="118" t="str">
        <f>IFERROR(VLOOKUP(Government_revenues_table[[#This Row],[GFS Classification]],[1]!Table6_GFS_codes_classification[#Data],COLUMNS($F:G)+3,FALSE),"Do not enter data")</f>
        <v>Do not enter data</v>
      </c>
      <c r="D31" s="118" t="str">
        <f>IFERROR(VLOOKUP(Government_revenues_table[[#This Row],[GFS Classification]],[1]!Table6_GFS_codes_classification[#Data],COLUMNS($F:H)+3,FALSE),"Do not enter data")</f>
        <v>Do not enter data</v>
      </c>
      <c r="E31" s="118" t="str">
        <f>IFERROR(VLOOKUP(Government_revenues_table[[#This Row],[GFS Classification]],[1]!Table6_GFS_codes_classification[#Data],COLUMNS($F:I)+3,FALSE),"Do not enter data")</f>
        <v>Do not enter data</v>
      </c>
      <c r="F31" s="111" t="s">
        <v>693</v>
      </c>
      <c r="G31" s="111" t="s">
        <v>694</v>
      </c>
      <c r="H31" s="111" t="s">
        <v>693</v>
      </c>
      <c r="I31" s="111" t="s">
        <v>353</v>
      </c>
      <c r="J31" s="123">
        <v>168792.16399999999</v>
      </c>
      <c r="K31" s="111" t="s">
        <v>216</v>
      </c>
      <c r="P31" s="429"/>
      <c r="Q31" s="429"/>
      <c r="R31" s="429"/>
      <c r="S31" s="429"/>
      <c r="T31" s="429"/>
      <c r="U31" s="429"/>
    </row>
    <row r="32" spans="2:21" x14ac:dyDescent="0.3">
      <c r="B32" s="118" t="str">
        <f>IFERROR(VLOOKUP(Government_revenues_table[[#This Row],[GFS Classification]],[1]!Table6_GFS_codes_classification[#Data],COLUMNS($F:F)+3,FALSE),"Do not enter data")</f>
        <v>Do not enter data</v>
      </c>
      <c r="C32" s="118" t="str">
        <f>IFERROR(VLOOKUP(Government_revenues_table[[#This Row],[GFS Classification]],[1]!Table6_GFS_codes_classification[#Data],COLUMNS($F:G)+3,FALSE),"Do not enter data")</f>
        <v>Do not enter data</v>
      </c>
      <c r="D32" s="118" t="str">
        <f>IFERROR(VLOOKUP(Government_revenues_table[[#This Row],[GFS Classification]],[1]!Table6_GFS_codes_classification[#Data],COLUMNS($F:H)+3,FALSE),"Do not enter data")</f>
        <v>Do not enter data</v>
      </c>
      <c r="E32" s="118" t="str">
        <f>IFERROR(VLOOKUP(Government_revenues_table[[#This Row],[GFS Classification]],[1]!Table6_GFS_codes_classification[#Data],COLUMNS($F:I)+3,FALSE),"Do not enter data")</f>
        <v>Do not enter data</v>
      </c>
      <c r="F32" s="111" t="s">
        <v>351</v>
      </c>
      <c r="G32" s="111" t="s">
        <v>291</v>
      </c>
      <c r="H32" s="111" t="s">
        <v>352</v>
      </c>
      <c r="I32" s="111" t="s">
        <v>353</v>
      </c>
      <c r="J32" s="123" t="s">
        <v>81</v>
      </c>
      <c r="K32" s="111" t="s">
        <v>305</v>
      </c>
    </row>
    <row r="33" spans="2:20" x14ac:dyDescent="0.3">
      <c r="B33" s="118" t="str">
        <f>IFERROR(VLOOKUP(Government_revenues_table[[#This Row],[GFS Classification]],[1]!Table6_GFS_codes_classification[#Data],COLUMNS($F:F)+3,FALSE),"Do not enter data")</f>
        <v>Do not enter data</v>
      </c>
      <c r="C33" s="118" t="str">
        <f>IFERROR(VLOOKUP(Government_revenues_table[[#This Row],[GFS Classification]],[1]!Table6_GFS_codes_classification[#Data],COLUMNS($F:G)+3,FALSE),"Do not enter data")</f>
        <v>Do not enter data</v>
      </c>
      <c r="D33" s="118" t="str">
        <f>IFERROR(VLOOKUP(Government_revenues_table[[#This Row],[GFS Classification]],[1]!Table6_GFS_codes_classification[#Data],COLUMNS($F:H)+3,FALSE),"Do not enter data")</f>
        <v>Do not enter data</v>
      </c>
      <c r="E33" s="118" t="str">
        <f>IFERROR(VLOOKUP(Government_revenues_table[[#This Row],[GFS Classification]],[1]!Table6_GFS_codes_classification[#Data],COLUMNS($F:I)+3,FALSE),"Do not enter data")</f>
        <v>Do not enter data</v>
      </c>
      <c r="F33" s="111" t="s">
        <v>351</v>
      </c>
      <c r="G33" s="111" t="s">
        <v>291</v>
      </c>
      <c r="H33" s="111" t="s">
        <v>352</v>
      </c>
      <c r="I33" s="111" t="s">
        <v>353</v>
      </c>
      <c r="J33" s="123" t="s">
        <v>81</v>
      </c>
      <c r="K33" s="111" t="s">
        <v>305</v>
      </c>
    </row>
    <row r="34" spans="2:20" x14ac:dyDescent="0.3">
      <c r="B34" s="118" t="str">
        <f>IFERROR(VLOOKUP(Government_revenues_table[[#This Row],[GFS Classification]],[1]!Table6_GFS_codes_classification[#Data],COLUMNS($F:F)+3,FALSE),"Do not enter data")</f>
        <v>Do not enter data</v>
      </c>
      <c r="C34" s="118" t="str">
        <f>IFERROR(VLOOKUP(Government_revenues_table[[#This Row],[GFS Classification]],[1]!Table6_GFS_codes_classification[#Data],COLUMNS($F:G)+3,FALSE),"Do not enter data")</f>
        <v>Do not enter data</v>
      </c>
      <c r="D34" s="118" t="str">
        <f>IFERROR(VLOOKUP(Government_revenues_table[[#This Row],[GFS Classification]],[1]!Table6_GFS_codes_classification[#Data],COLUMNS($F:H)+3,FALSE),"Do not enter data")</f>
        <v>Do not enter data</v>
      </c>
      <c r="E34" s="118" t="str">
        <f>IFERROR(VLOOKUP(Government_revenues_table[[#This Row],[GFS Classification]],[1]!Table6_GFS_codes_classification[#Data],COLUMNS($F:I)+3,FALSE),"Do not enter data")</f>
        <v>Do not enter data</v>
      </c>
      <c r="F34" s="111" t="s">
        <v>351</v>
      </c>
      <c r="G34" s="111" t="s">
        <v>291</v>
      </c>
      <c r="H34" s="111" t="s">
        <v>352</v>
      </c>
      <c r="I34" s="111" t="s">
        <v>353</v>
      </c>
      <c r="J34" s="123" t="s">
        <v>81</v>
      </c>
      <c r="K34" s="111" t="s">
        <v>305</v>
      </c>
      <c r="R34" s="124"/>
    </row>
    <row r="35" spans="2:20" x14ac:dyDescent="0.3">
      <c r="B35" s="125" t="str">
        <f>IFERROR(VLOOKUP(Government_revenues_table[[#This Row],[GFS Classification]],[1]!Table6_GFS_codes_classification[#Data],COLUMNS($F:F)+3,FALSE),"Do not enter data")</f>
        <v>Do not enter data</v>
      </c>
      <c r="C35" s="125" t="str">
        <f>IFERROR(VLOOKUP(Government_revenues_table[[#This Row],[GFS Classification]],[1]!Table6_GFS_codes_classification[#Data],COLUMNS($F:G)+3,FALSE),"Do not enter data")</f>
        <v>Do not enter data</v>
      </c>
      <c r="D35" s="125" t="str">
        <f>IFERROR(VLOOKUP(Government_revenues_table[[#This Row],[GFS Classification]],[1]!Table6_GFS_codes_classification[#Data],COLUMNS($F:H)+3,FALSE),"Do not enter data")</f>
        <v>Do not enter data</v>
      </c>
      <c r="E35" s="125" t="str">
        <f>IFERROR(VLOOKUP(Government_revenues_table[[#This Row],[GFS Classification]],[1]!Table6_GFS_codes_classification[#Data],COLUMNS($F:I)+3,FALSE),"Do not enter data")</f>
        <v>Do not enter data</v>
      </c>
      <c r="F35" s="111" t="s">
        <v>351</v>
      </c>
      <c r="G35" s="111" t="s">
        <v>291</v>
      </c>
      <c r="H35" s="111" t="s">
        <v>352</v>
      </c>
      <c r="I35" s="111" t="s">
        <v>353</v>
      </c>
      <c r="J35" s="123" t="s">
        <v>81</v>
      </c>
      <c r="K35" s="111" t="s">
        <v>305</v>
      </c>
      <c r="R35" s="126"/>
    </row>
    <row r="36" spans="2:20" x14ac:dyDescent="0.3">
      <c r="B36" s="118" t="str">
        <f>IFERROR(VLOOKUP(Government_revenues_table[[#This Row],[GFS Classification]],[1]!Table6_GFS_codes_classification[#Data],COLUMNS($F:F)+3,FALSE),"Do not enter data")</f>
        <v>Do not enter data</v>
      </c>
      <c r="C36" s="118" t="str">
        <f>IFERROR(VLOOKUP(Government_revenues_table[[#This Row],[GFS Classification]],[1]!Table6_GFS_codes_classification[#Data],COLUMNS($F:G)+3,FALSE),"Do not enter data")</f>
        <v>Do not enter data</v>
      </c>
      <c r="D36" s="118" t="str">
        <f>IFERROR(VLOOKUP(Government_revenues_table[[#This Row],[GFS Classification]],[1]!Table6_GFS_codes_classification[#Data],COLUMNS($F:H)+3,FALSE),"Do not enter data")</f>
        <v>Do not enter data</v>
      </c>
      <c r="E36" s="118" t="str">
        <f>IFERROR(VLOOKUP(Government_revenues_table[[#This Row],[GFS Classification]],[1]!Table6_GFS_codes_classification[#Data],COLUMNS($F:I)+3,FALSE),"Do not enter data")</f>
        <v>Do not enter data</v>
      </c>
      <c r="F36" s="111" t="s">
        <v>351</v>
      </c>
      <c r="G36" s="111" t="s">
        <v>291</v>
      </c>
      <c r="H36" s="111" t="s">
        <v>352</v>
      </c>
      <c r="I36" s="111" t="s">
        <v>353</v>
      </c>
      <c r="J36" s="123" t="s">
        <v>81</v>
      </c>
      <c r="K36" s="111" t="s">
        <v>305</v>
      </c>
    </row>
    <row r="37" spans="2:20" x14ac:dyDescent="0.3">
      <c r="B37" s="118" t="str">
        <f>IFERROR(VLOOKUP(Government_revenues_table[[#This Row],[GFS Classification]],[1]!Table6_GFS_codes_classification[#Data],COLUMNS($F:F)+3,FALSE),"Do not enter data")</f>
        <v>Do not enter data</v>
      </c>
      <c r="C37" s="118" t="str">
        <f>IFERROR(VLOOKUP(Government_revenues_table[[#This Row],[GFS Classification]],[1]!Table6_GFS_codes_classification[#Data],COLUMNS($F:G)+3,FALSE),"Do not enter data")</f>
        <v>Do not enter data</v>
      </c>
      <c r="D37" s="118" t="str">
        <f>IFERROR(VLOOKUP(Government_revenues_table[[#This Row],[GFS Classification]],[1]!Table6_GFS_codes_classification[#Data],COLUMNS($F:H)+3,FALSE),"Do not enter data")</f>
        <v>Do not enter data</v>
      </c>
      <c r="E37" s="118" t="str">
        <f>IFERROR(VLOOKUP(Government_revenues_table[[#This Row],[GFS Classification]],[1]!Table6_GFS_codes_classification[#Data],COLUMNS($F:I)+3,FALSE),"Do not enter data")</f>
        <v>Do not enter data</v>
      </c>
      <c r="F37" s="111" t="s">
        <v>351</v>
      </c>
      <c r="G37" s="111" t="s">
        <v>291</v>
      </c>
      <c r="H37" s="111" t="s">
        <v>352</v>
      </c>
      <c r="I37" s="111" t="s">
        <v>353</v>
      </c>
      <c r="J37" s="123" t="s">
        <v>81</v>
      </c>
      <c r="K37" s="111" t="s">
        <v>305</v>
      </c>
    </row>
    <row r="38" spans="2:20" x14ac:dyDescent="0.3">
      <c r="B38" s="118" t="str">
        <f>IFERROR(VLOOKUP(Government_revenues_table[[#This Row],[GFS Classification]],[1]!Table6_GFS_codes_classification[#Data],COLUMNS($F:F)+3,FALSE),"Do not enter data")</f>
        <v>Do not enter data</v>
      </c>
      <c r="C38" s="118" t="str">
        <f>IFERROR(VLOOKUP(Government_revenues_table[[#This Row],[GFS Classification]],[1]!Table6_GFS_codes_classification[#Data],COLUMNS($F:G)+3,FALSE),"Do not enter data")</f>
        <v>Do not enter data</v>
      </c>
      <c r="D38" s="118" t="str">
        <f>IFERROR(VLOOKUP(Government_revenues_table[[#This Row],[GFS Classification]],[1]!Table6_GFS_codes_classification[#Data],COLUMNS($F:H)+3,FALSE),"Do not enter data")</f>
        <v>Do not enter data</v>
      </c>
      <c r="E38" s="118" t="str">
        <f>IFERROR(VLOOKUP(Government_revenues_table[[#This Row],[GFS Classification]],[1]!Table6_GFS_codes_classification[#Data],COLUMNS($F:I)+3,FALSE),"Do not enter data")</f>
        <v>Do not enter data</v>
      </c>
      <c r="F38" s="111" t="s">
        <v>351</v>
      </c>
      <c r="G38" s="111" t="s">
        <v>291</v>
      </c>
      <c r="H38" s="111" t="s">
        <v>352</v>
      </c>
      <c r="I38" s="111" t="s">
        <v>353</v>
      </c>
      <c r="J38" s="123" t="s">
        <v>81</v>
      </c>
      <c r="K38" s="111" t="s">
        <v>305</v>
      </c>
      <c r="T38" s="124"/>
    </row>
    <row r="39" spans="2:20" x14ac:dyDescent="0.3">
      <c r="B39" s="118" t="str">
        <f>IFERROR(VLOOKUP(Government_revenues_table[[#This Row],[GFS Classification]],[1]!Table6_GFS_codes_classification[#Data],COLUMNS($F:F)+3,FALSE),"Do not enter data")</f>
        <v>Do not enter data</v>
      </c>
      <c r="C39" s="118" t="str">
        <f>IFERROR(VLOOKUP(Government_revenues_table[[#This Row],[GFS Classification]],[1]!Table6_GFS_codes_classification[#Data],COLUMNS($F:G)+3,FALSE),"Do not enter data")</f>
        <v>Do not enter data</v>
      </c>
      <c r="D39" s="118" t="str">
        <f>IFERROR(VLOOKUP(Government_revenues_table[[#This Row],[GFS Classification]],[1]!Table6_GFS_codes_classification[#Data],COLUMNS($F:H)+3,FALSE),"Do not enter data")</f>
        <v>Do not enter data</v>
      </c>
      <c r="E39" s="118" t="str">
        <f>IFERROR(VLOOKUP(Government_revenues_table[[#This Row],[GFS Classification]],[1]!Table6_GFS_codes_classification[#Data],COLUMNS($F:I)+3,FALSE),"Do not enter data")</f>
        <v>Do not enter data</v>
      </c>
      <c r="F39" s="111" t="s">
        <v>351</v>
      </c>
      <c r="G39" s="111" t="s">
        <v>291</v>
      </c>
      <c r="H39" s="111" t="s">
        <v>352</v>
      </c>
      <c r="I39" s="111" t="s">
        <v>353</v>
      </c>
      <c r="J39" s="123" t="s">
        <v>81</v>
      </c>
      <c r="K39" s="111" t="s">
        <v>305</v>
      </c>
      <c r="T39" s="126"/>
    </row>
    <row r="40" spans="2:20" x14ac:dyDescent="0.3">
      <c r="B40" s="118" t="str">
        <f>IFERROR(VLOOKUP(Government_revenues_table[[#This Row],[GFS Classification]],[1]!Table6_GFS_codes_classification[#Data],COLUMNS($F:F)+3,FALSE),"Do not enter data")</f>
        <v>Do not enter data</v>
      </c>
      <c r="C40" s="118" t="str">
        <f>IFERROR(VLOOKUP(Government_revenues_table[[#This Row],[GFS Classification]],[1]!Table6_GFS_codes_classification[#Data],COLUMNS($F:G)+3,FALSE),"Do not enter data")</f>
        <v>Do not enter data</v>
      </c>
      <c r="D40" s="118" t="str">
        <f>IFERROR(VLOOKUP(Government_revenues_table[[#This Row],[GFS Classification]],[1]!Table6_GFS_codes_classification[#Data],COLUMNS($F:H)+3,FALSE),"Do not enter data")</f>
        <v>Do not enter data</v>
      </c>
      <c r="E40" s="118" t="str">
        <f>IFERROR(VLOOKUP(Government_revenues_table[[#This Row],[GFS Classification]],[1]!Table6_GFS_codes_classification[#Data],COLUMNS($F:I)+3,FALSE),"Do not enter data")</f>
        <v>Do not enter data</v>
      </c>
      <c r="F40" s="111" t="s">
        <v>351</v>
      </c>
      <c r="G40" s="111" t="s">
        <v>291</v>
      </c>
      <c r="H40" s="111" t="s">
        <v>352</v>
      </c>
      <c r="I40" s="111" t="s">
        <v>353</v>
      </c>
      <c r="J40" s="123" t="s">
        <v>81</v>
      </c>
      <c r="K40" s="111" t="s">
        <v>305</v>
      </c>
    </row>
    <row r="41" spans="2:20" x14ac:dyDescent="0.3">
      <c r="B41" s="118" t="str">
        <f>IFERROR(VLOOKUP(Government_revenues_table[[#This Row],[GFS Classification]],[1]!Table6_GFS_codes_classification[#Data],COLUMNS($F:F)+3,FALSE),"Do not enter data")</f>
        <v>Do not enter data</v>
      </c>
      <c r="C41" s="118" t="str">
        <f>IFERROR(VLOOKUP(Government_revenues_table[[#This Row],[GFS Classification]],[1]!Table6_GFS_codes_classification[#Data],COLUMNS($F:G)+3,FALSE),"Do not enter data")</f>
        <v>Do not enter data</v>
      </c>
      <c r="D41" s="118" t="str">
        <f>IFERROR(VLOOKUP(Government_revenues_table[[#This Row],[GFS Classification]],[1]!Table6_GFS_codes_classification[#Data],COLUMNS($F:H)+3,FALSE),"Do not enter data")</f>
        <v>Do not enter data</v>
      </c>
      <c r="E41" s="118" t="str">
        <f>IFERROR(VLOOKUP(Government_revenues_table[[#This Row],[GFS Classification]],[1]!Table6_GFS_codes_classification[#Data],COLUMNS($F:I)+3,FALSE),"Do not enter data")</f>
        <v>Do not enter data</v>
      </c>
      <c r="F41" s="111" t="s">
        <v>351</v>
      </c>
      <c r="G41" s="111" t="s">
        <v>291</v>
      </c>
      <c r="H41" s="111" t="s">
        <v>352</v>
      </c>
      <c r="I41" s="111" t="s">
        <v>353</v>
      </c>
      <c r="J41" s="123" t="s">
        <v>81</v>
      </c>
      <c r="K41" s="111" t="s">
        <v>305</v>
      </c>
      <c r="R41" s="124"/>
    </row>
    <row r="42" spans="2:20" x14ac:dyDescent="0.3">
      <c r="B42" s="118" t="str">
        <f>IFERROR(VLOOKUP(Government_revenues_table[[#This Row],[GFS Classification]],[1]!Table6_GFS_codes_classification[#Data],COLUMNS($F:F)+3,FALSE),"Do not enter data")</f>
        <v>Do not enter data</v>
      </c>
      <c r="C42" s="118" t="str">
        <f>IFERROR(VLOOKUP(Government_revenues_table[[#This Row],[GFS Classification]],[1]!Table6_GFS_codes_classification[#Data],COLUMNS($F:G)+3,FALSE),"Do not enter data")</f>
        <v>Do not enter data</v>
      </c>
      <c r="D42" s="118" t="str">
        <f>IFERROR(VLOOKUP(Government_revenues_table[[#This Row],[GFS Classification]],[1]!Table6_GFS_codes_classification[#Data],COLUMNS($F:H)+3,FALSE),"Do not enter data")</f>
        <v>Do not enter data</v>
      </c>
      <c r="E42" s="118" t="str">
        <f>IFERROR(VLOOKUP(Government_revenues_table[[#This Row],[GFS Classification]],[1]!Table6_GFS_codes_classification[#Data],COLUMNS($F:I)+3,FALSE),"Do not enter data")</f>
        <v>Do not enter data</v>
      </c>
      <c r="F42" s="111" t="s">
        <v>351</v>
      </c>
      <c r="G42" s="111" t="s">
        <v>291</v>
      </c>
      <c r="H42" s="111" t="s">
        <v>352</v>
      </c>
      <c r="I42" s="111" t="s">
        <v>353</v>
      </c>
      <c r="J42" s="123" t="s">
        <v>81</v>
      </c>
      <c r="K42" s="111" t="s">
        <v>305</v>
      </c>
      <c r="R42" s="126"/>
      <c r="T42" s="124"/>
    </row>
    <row r="43" spans="2:20" x14ac:dyDescent="0.3">
      <c r="B43" s="118" t="str">
        <f>IFERROR(VLOOKUP(Government_revenues_table[[#This Row],[GFS Classification]],[1]!Table6_GFS_codes_classification[#Data],COLUMNS($F:F)+3,FALSE),"Do not enter data")</f>
        <v>Do not enter data</v>
      </c>
      <c r="C43" s="118" t="str">
        <f>IFERROR(VLOOKUP(Government_revenues_table[[#This Row],[GFS Classification]],[1]!Table6_GFS_codes_classification[#Data],COLUMNS($F:G)+3,FALSE),"Do not enter data")</f>
        <v>Do not enter data</v>
      </c>
      <c r="D43" s="118" t="str">
        <f>IFERROR(VLOOKUP(Government_revenues_table[[#This Row],[GFS Classification]],[1]!Table6_GFS_codes_classification[#Data],COLUMNS($F:H)+3,FALSE),"Do not enter data")</f>
        <v>Do not enter data</v>
      </c>
      <c r="E43" s="118" t="str">
        <f>IFERROR(VLOOKUP(Government_revenues_table[[#This Row],[GFS Classification]],[1]!Table6_GFS_codes_classification[#Data],COLUMNS($F:I)+3,FALSE),"Do not enter data")</f>
        <v>Do not enter data</v>
      </c>
      <c r="F43" s="111" t="s">
        <v>351</v>
      </c>
      <c r="G43" s="111" t="s">
        <v>291</v>
      </c>
      <c r="H43" s="111" t="s">
        <v>352</v>
      </c>
      <c r="I43" s="111" t="s">
        <v>353</v>
      </c>
      <c r="J43" s="123" t="s">
        <v>81</v>
      </c>
      <c r="K43" s="111" t="s">
        <v>305</v>
      </c>
      <c r="R43" s="126"/>
      <c r="T43" s="126"/>
    </row>
    <row r="44" spans="2:20" x14ac:dyDescent="0.3">
      <c r="B44" s="125" t="str">
        <f>IFERROR(VLOOKUP(Government_revenues_table[[#This Row],[GFS Classification]],[1]!Table6_GFS_codes_classification[#Data],COLUMNS($F:F)+3,FALSE),"Do not enter data")</f>
        <v>Do not enter data</v>
      </c>
      <c r="C44" s="125" t="str">
        <f>IFERROR(VLOOKUP(Government_revenues_table[[#This Row],[GFS Classification]],[1]!Table6_GFS_codes_classification[#Data],COLUMNS($F:G)+3,FALSE),"Do not enter data")</f>
        <v>Do not enter data</v>
      </c>
      <c r="D44" s="125" t="str">
        <f>IFERROR(VLOOKUP(Government_revenues_table[[#This Row],[GFS Classification]],[1]!Table6_GFS_codes_classification[#Data],COLUMNS($F:H)+3,FALSE),"Do not enter data")</f>
        <v>Do not enter data</v>
      </c>
      <c r="E44" s="125" t="str">
        <f>IFERROR(VLOOKUP(Government_revenues_table[[#This Row],[GFS Classification]],[1]!Table6_GFS_codes_classification[#Data],COLUMNS($F:I)+3,FALSE),"Do not enter data")</f>
        <v>Do not enter data</v>
      </c>
      <c r="F44" s="111" t="s">
        <v>351</v>
      </c>
      <c r="G44" s="111" t="s">
        <v>291</v>
      </c>
      <c r="H44" s="111" t="s">
        <v>352</v>
      </c>
      <c r="I44" s="111" t="s">
        <v>353</v>
      </c>
      <c r="J44" s="123" t="s">
        <v>81</v>
      </c>
      <c r="K44" s="111" t="s">
        <v>305</v>
      </c>
      <c r="R44" s="126"/>
      <c r="T44" s="124"/>
    </row>
    <row r="45" spans="2:20" x14ac:dyDescent="0.3">
      <c r="B45" s="118" t="str">
        <f>IFERROR(VLOOKUP(Government_revenues_table[[#This Row],[GFS Classification]],[1]!Table6_GFS_codes_classification[#Data],COLUMNS($F:F)+3,FALSE),"Do not enter data")</f>
        <v>Do not enter data</v>
      </c>
      <c r="C45" s="118" t="str">
        <f>IFERROR(VLOOKUP(Government_revenues_table[[#This Row],[GFS Classification]],[1]!Table6_GFS_codes_classification[#Data],COLUMNS($F:G)+3,FALSE),"Do not enter data")</f>
        <v>Do not enter data</v>
      </c>
      <c r="D45" s="118" t="str">
        <f>IFERROR(VLOOKUP(Government_revenues_table[[#This Row],[GFS Classification]],[1]!Table6_GFS_codes_classification[#Data],COLUMNS($F:H)+3,FALSE),"Do not enter data")</f>
        <v>Do not enter data</v>
      </c>
      <c r="E45" s="118" t="str">
        <f>IFERROR(VLOOKUP(Government_revenues_table[[#This Row],[GFS Classification]],[1]!Table6_GFS_codes_classification[#Data],COLUMNS($F:I)+3,FALSE),"Do not enter data")</f>
        <v>Do not enter data</v>
      </c>
      <c r="F45" s="111" t="s">
        <v>351</v>
      </c>
      <c r="G45" s="111" t="s">
        <v>291</v>
      </c>
      <c r="H45" s="111" t="s">
        <v>352</v>
      </c>
      <c r="I45" s="111" t="s">
        <v>353</v>
      </c>
      <c r="J45" s="123" t="s">
        <v>81</v>
      </c>
      <c r="K45" s="111" t="s">
        <v>305</v>
      </c>
      <c r="T45" s="124"/>
    </row>
    <row r="46" spans="2:20" x14ac:dyDescent="0.3">
      <c r="B46" s="118" t="str">
        <f>IFERROR(VLOOKUP(Government_revenues_table[[#This Row],[GFS Classification]],[1]!Table6_GFS_codes_classification[#Data],COLUMNS($F:F)+3,FALSE),"Do not enter data")</f>
        <v>Do not enter data</v>
      </c>
      <c r="C46" s="118" t="str">
        <f>IFERROR(VLOOKUP(Government_revenues_table[[#This Row],[GFS Classification]],[1]!Table6_GFS_codes_classification[#Data],COLUMNS($F:G)+3,FALSE),"Do not enter data")</f>
        <v>Do not enter data</v>
      </c>
      <c r="D46" s="118" t="str">
        <f>IFERROR(VLOOKUP(Government_revenues_table[[#This Row],[GFS Classification]],[1]!Table6_GFS_codes_classification[#Data],COLUMNS($F:H)+3,FALSE),"Do not enter data")</f>
        <v>Do not enter data</v>
      </c>
      <c r="E46" s="118" t="str">
        <f>IFERROR(VLOOKUP(Government_revenues_table[[#This Row],[GFS Classification]],[1]!Table6_GFS_codes_classification[#Data],COLUMNS($F:I)+3,FALSE),"Do not enter data")</f>
        <v>Do not enter data</v>
      </c>
      <c r="F46" s="111" t="s">
        <v>351</v>
      </c>
      <c r="G46" s="111" t="s">
        <v>291</v>
      </c>
      <c r="H46" s="111" t="s">
        <v>352</v>
      </c>
      <c r="I46" s="111" t="s">
        <v>353</v>
      </c>
      <c r="J46" s="123" t="s">
        <v>81</v>
      </c>
      <c r="K46" s="111" t="s">
        <v>305</v>
      </c>
    </row>
    <row r="47" spans="2:20" x14ac:dyDescent="0.3">
      <c r="B47" s="118" t="str">
        <f>IFERROR(VLOOKUP(Government_revenues_table[[#This Row],[GFS Classification]],[1]!Table6_GFS_codes_classification[#Data],COLUMNS($F:F)+3,FALSE),"Do not enter data")</f>
        <v>Do not enter data</v>
      </c>
      <c r="C47" s="118" t="str">
        <f>IFERROR(VLOOKUP(Government_revenues_table[[#This Row],[GFS Classification]],[1]!Table6_GFS_codes_classification[#Data],COLUMNS($F:G)+3,FALSE),"Do not enter data")</f>
        <v>Do not enter data</v>
      </c>
      <c r="D47" s="118" t="str">
        <f>IFERROR(VLOOKUP(Government_revenues_table[[#This Row],[GFS Classification]],[1]!Table6_GFS_codes_classification[#Data],COLUMNS($F:H)+3,FALSE),"Do not enter data")</f>
        <v>Do not enter data</v>
      </c>
      <c r="E47" s="118" t="str">
        <f>IFERROR(VLOOKUP(Government_revenues_table[[#This Row],[GFS Classification]],[1]!Table6_GFS_codes_classification[#Data],COLUMNS($F:I)+3,FALSE),"Do not enter data")</f>
        <v>Do not enter data</v>
      </c>
      <c r="F47" s="111" t="s">
        <v>351</v>
      </c>
      <c r="G47" s="111" t="s">
        <v>291</v>
      </c>
      <c r="H47" s="111" t="s">
        <v>352</v>
      </c>
      <c r="I47" s="111" t="s">
        <v>353</v>
      </c>
      <c r="J47" s="123" t="s">
        <v>81</v>
      </c>
      <c r="K47" s="111" t="s">
        <v>305</v>
      </c>
      <c r="T47" s="126"/>
    </row>
    <row r="48" spans="2:20" x14ac:dyDescent="0.3">
      <c r="B48" s="118" t="str">
        <f>IFERROR(VLOOKUP(Government_revenues_table[[#This Row],[GFS Classification]],[1]!Table6_GFS_codes_classification[#Data],COLUMNS($F:F)+3,FALSE),"Do not enter data")</f>
        <v>Do not enter data</v>
      </c>
      <c r="C48" s="118" t="str">
        <f>IFERROR(VLOOKUP(Government_revenues_table[[#This Row],[GFS Classification]],[1]!Table6_GFS_codes_classification[#Data],COLUMNS($F:G)+3,FALSE),"Do not enter data")</f>
        <v>Do not enter data</v>
      </c>
      <c r="D48" s="118" t="str">
        <f>IFERROR(VLOOKUP(Government_revenues_table[[#This Row],[GFS Classification]],[1]!Table6_GFS_codes_classification[#Data],COLUMNS($F:H)+3,FALSE),"Do not enter data")</f>
        <v>Do not enter data</v>
      </c>
      <c r="E48" s="118" t="str">
        <f>IFERROR(VLOOKUP(Government_revenues_table[[#This Row],[GFS Classification]],[1]!Table6_GFS_codes_classification[#Data],COLUMNS($F:I)+3,FALSE),"Do not enter data")</f>
        <v>Do not enter data</v>
      </c>
      <c r="F48" s="127" t="s">
        <v>272</v>
      </c>
      <c r="J48" s="123" t="s">
        <v>81</v>
      </c>
      <c r="K48" s="111" t="s">
        <v>305</v>
      </c>
    </row>
    <row r="49" spans="6:20" ht="16.5" thickBot="1" x14ac:dyDescent="0.35"/>
    <row r="50" spans="6:20" ht="17.25" thickBot="1" x14ac:dyDescent="0.35">
      <c r="I50" s="128" t="s">
        <v>354</v>
      </c>
      <c r="J50" s="129">
        <f>SUMIF(Government_revenues_table[Currency],"USD",Government_revenues_table[Revenue value])+(IFERROR(SUMIF(Government_revenues_table[Currency],"&lt;&gt;USD",Government_revenues_table[Revenue value])/'[1]Part 1 - About'!$E$45,0))</f>
        <v>24947990.223999999</v>
      </c>
      <c r="T50" s="126"/>
    </row>
    <row r="51" spans="6:20" ht="21" customHeight="1" thickBot="1" x14ac:dyDescent="0.35">
      <c r="I51" s="253"/>
      <c r="J51" s="124"/>
    </row>
    <row r="52" spans="6:20" ht="17.25" thickBot="1" x14ac:dyDescent="0.35">
      <c r="I52" s="128" t="str">
        <f>"Total in "&amp;'[1]Part 1 - About'!E44</f>
        <v>Total in XXX</v>
      </c>
      <c r="J52" s="129">
        <f>J50</f>
        <v>24947990.223999999</v>
      </c>
    </row>
    <row r="56" spans="6:20" ht="24" x14ac:dyDescent="0.3">
      <c r="F56" s="324" t="s">
        <v>355</v>
      </c>
      <c r="G56" s="324"/>
      <c r="H56" s="131"/>
      <c r="I56" s="131"/>
      <c r="J56" s="131"/>
      <c r="K56" s="131"/>
    </row>
    <row r="57" spans="6:20" x14ac:dyDescent="0.3">
      <c r="F57" s="326" t="s">
        <v>356</v>
      </c>
      <c r="G57" s="132"/>
      <c r="H57" s="132"/>
      <c r="I57" s="132"/>
      <c r="J57" s="133"/>
      <c r="K57" s="132"/>
    </row>
    <row r="58" spans="6:20" x14ac:dyDescent="0.3">
      <c r="F58" s="326"/>
      <c r="G58" s="132"/>
      <c r="H58" s="132"/>
      <c r="I58" s="132"/>
      <c r="J58" s="133"/>
      <c r="K58" s="132"/>
    </row>
    <row r="59" spans="6:20" x14ac:dyDescent="0.3">
      <c r="F59" s="326"/>
      <c r="G59" s="132"/>
      <c r="H59" s="132"/>
      <c r="I59" s="132"/>
      <c r="J59" s="133"/>
      <c r="K59" s="132"/>
    </row>
    <row r="60" spans="6:20" x14ac:dyDescent="0.3">
      <c r="F60" s="326" t="s">
        <v>357</v>
      </c>
      <c r="G60" s="132" t="s">
        <v>358</v>
      </c>
      <c r="H60" s="132"/>
      <c r="I60" s="132"/>
      <c r="J60" s="133"/>
      <c r="K60" s="132"/>
    </row>
    <row r="61" spans="6:20" x14ac:dyDescent="0.3">
      <c r="F61" s="326" t="s">
        <v>359</v>
      </c>
      <c r="G61" s="132" t="s">
        <v>360</v>
      </c>
      <c r="H61" s="132"/>
      <c r="I61" s="132"/>
      <c r="J61" s="133"/>
      <c r="K61" s="132"/>
    </row>
    <row r="62" spans="6:20" x14ac:dyDescent="0.3">
      <c r="F62" s="326"/>
      <c r="G62" s="134" t="s">
        <v>281</v>
      </c>
      <c r="H62" s="134" t="s">
        <v>329</v>
      </c>
      <c r="I62" s="134" t="s">
        <v>330</v>
      </c>
      <c r="J62" s="135" t="s">
        <v>331</v>
      </c>
      <c r="K62" s="134" t="s">
        <v>301</v>
      </c>
    </row>
    <row r="63" spans="6:20" x14ac:dyDescent="0.3">
      <c r="F63" s="326"/>
      <c r="G63" s="136" t="s">
        <v>73</v>
      </c>
      <c r="H63" s="136" t="s">
        <v>361</v>
      </c>
      <c r="I63" s="136" t="s">
        <v>362</v>
      </c>
      <c r="J63" s="137"/>
      <c r="K63" s="138" t="s">
        <v>216</v>
      </c>
    </row>
    <row r="64" spans="6:20" x14ac:dyDescent="0.3">
      <c r="F64" s="326"/>
      <c r="G64" s="132" t="s">
        <v>290</v>
      </c>
      <c r="H64" s="132" t="s">
        <v>363</v>
      </c>
      <c r="I64" s="132" t="s">
        <v>362</v>
      </c>
      <c r="J64" s="133"/>
      <c r="K64" s="132" t="s">
        <v>216</v>
      </c>
    </row>
    <row r="65" spans="6:14" ht="16.5" thickBot="1" x14ac:dyDescent="0.35">
      <c r="F65" s="326"/>
      <c r="G65" s="139" t="s">
        <v>364</v>
      </c>
      <c r="H65" s="139"/>
      <c r="I65" s="139"/>
      <c r="J65" s="140">
        <f>SUM(J63:J64)</f>
        <v>0</v>
      </c>
      <c r="K65" s="139" t="s">
        <v>216</v>
      </c>
    </row>
    <row r="66" spans="6:14" ht="16.5" thickTop="1" x14ac:dyDescent="0.3">
      <c r="F66" s="326" t="s">
        <v>365</v>
      </c>
      <c r="G66" s="132" t="s">
        <v>366</v>
      </c>
      <c r="H66" s="132"/>
      <c r="I66" s="132"/>
      <c r="J66" s="133"/>
      <c r="K66" s="132"/>
    </row>
    <row r="67" spans="6:14" x14ac:dyDescent="0.3">
      <c r="F67" s="326" t="s">
        <v>367</v>
      </c>
      <c r="G67" s="132" t="s">
        <v>366</v>
      </c>
      <c r="H67" s="132"/>
      <c r="I67" s="132"/>
      <c r="J67" s="133"/>
      <c r="K67" s="132"/>
    </row>
    <row r="68" spans="6:14" x14ac:dyDescent="0.3">
      <c r="F68" s="326" t="s">
        <v>368</v>
      </c>
      <c r="G68" s="132" t="s">
        <v>366</v>
      </c>
      <c r="H68" s="132"/>
      <c r="I68" s="132"/>
      <c r="J68" s="133"/>
      <c r="K68" s="132"/>
    </row>
    <row r="69" spans="6:14" x14ac:dyDescent="0.3">
      <c r="F69" s="326"/>
      <c r="G69" s="132"/>
      <c r="H69" s="132"/>
      <c r="I69" s="132"/>
      <c r="J69" s="133"/>
      <c r="K69" s="132"/>
    </row>
    <row r="70" spans="6:14" x14ac:dyDescent="0.3">
      <c r="F70" s="326"/>
      <c r="G70" s="132"/>
      <c r="H70" s="132"/>
      <c r="I70" s="132"/>
      <c r="J70" s="133"/>
      <c r="K70" s="132"/>
    </row>
    <row r="71" spans="6:14" ht="18.75" customHeight="1" x14ac:dyDescent="0.3">
      <c r="F71" s="326"/>
      <c r="G71" s="132"/>
      <c r="H71" s="132"/>
      <c r="I71" s="132"/>
      <c r="J71" s="133"/>
      <c r="K71" s="132"/>
    </row>
    <row r="72" spans="6:14" ht="15.75" customHeight="1" x14ac:dyDescent="0.3">
      <c r="F72" s="326"/>
      <c r="G72" s="132"/>
      <c r="H72" s="132"/>
      <c r="I72" s="132"/>
      <c r="J72" s="133"/>
      <c r="K72" s="132"/>
    </row>
    <row r="73" spans="6:14" x14ac:dyDescent="0.3">
      <c r="F73" s="326"/>
      <c r="G73" s="132"/>
      <c r="H73" s="132"/>
      <c r="I73" s="132"/>
      <c r="J73" s="133"/>
      <c r="K73" s="132"/>
    </row>
    <row r="74" spans="6:14" x14ac:dyDescent="0.3">
      <c r="F74" s="326"/>
      <c r="G74" s="132"/>
      <c r="H74" s="132"/>
      <c r="I74" s="132"/>
      <c r="J74" s="133"/>
      <c r="K74" s="132"/>
    </row>
    <row r="75" spans="6:14" x14ac:dyDescent="0.3">
      <c r="F75" s="322"/>
      <c r="G75" s="322"/>
      <c r="H75" s="322"/>
      <c r="I75" s="322"/>
      <c r="J75" s="322"/>
      <c r="K75" s="322"/>
    </row>
    <row r="76" spans="6:14" ht="15.75" customHeight="1" thickBot="1" x14ac:dyDescent="0.35">
      <c r="F76" s="426"/>
      <c r="G76" s="426"/>
      <c r="H76" s="426"/>
      <c r="I76" s="426"/>
      <c r="J76" s="426"/>
      <c r="K76" s="426"/>
      <c r="L76" s="426"/>
      <c r="M76" s="426"/>
      <c r="N76" s="426"/>
    </row>
    <row r="77" spans="6:14" x14ac:dyDescent="0.3">
      <c r="F77" s="427"/>
      <c r="G77" s="427"/>
      <c r="H77" s="427"/>
      <c r="I77" s="427"/>
      <c r="J77" s="427"/>
      <c r="K77" s="427"/>
      <c r="L77" s="427"/>
      <c r="M77" s="427"/>
      <c r="N77" s="427"/>
    </row>
    <row r="78" spans="6:14" ht="16.5" thickBot="1" x14ac:dyDescent="0.35">
      <c r="F78" s="417"/>
      <c r="G78" s="418"/>
      <c r="H78" s="418"/>
      <c r="I78" s="418"/>
      <c r="J78" s="418"/>
      <c r="K78" s="418"/>
      <c r="L78" s="418"/>
      <c r="M78" s="418"/>
      <c r="N78" s="418"/>
    </row>
    <row r="79" spans="6:14" x14ac:dyDescent="0.3">
      <c r="F79" s="419"/>
      <c r="G79" s="420"/>
      <c r="H79" s="420"/>
      <c r="I79" s="420"/>
      <c r="J79" s="420"/>
      <c r="K79" s="420"/>
      <c r="L79" s="420"/>
      <c r="M79" s="420"/>
      <c r="N79" s="420"/>
    </row>
    <row r="80" spans="6:14" ht="16.5" thickBot="1" x14ac:dyDescent="0.35">
      <c r="F80" s="428"/>
      <c r="G80" s="428"/>
      <c r="H80" s="428"/>
      <c r="I80" s="428"/>
      <c r="J80" s="428"/>
      <c r="K80" s="428"/>
      <c r="L80" s="428"/>
      <c r="M80" s="428"/>
      <c r="N80" s="428"/>
    </row>
    <row r="81" spans="6:14" x14ac:dyDescent="0.3">
      <c r="F81" s="373" t="s">
        <v>30</v>
      </c>
      <c r="G81" s="373"/>
      <c r="H81" s="373"/>
      <c r="I81" s="373"/>
      <c r="J81" s="373"/>
      <c r="K81" s="373"/>
      <c r="L81" s="373"/>
      <c r="M81" s="373"/>
      <c r="N81" s="373"/>
    </row>
    <row r="82" spans="6:14" ht="15.75" customHeight="1" x14ac:dyDescent="0.3">
      <c r="F82" s="367" t="s">
        <v>31</v>
      </c>
      <c r="G82" s="367"/>
      <c r="H82" s="367"/>
      <c r="I82" s="367"/>
      <c r="J82" s="367"/>
      <c r="K82" s="367"/>
      <c r="L82" s="367"/>
      <c r="M82" s="367"/>
      <c r="N82" s="367"/>
    </row>
    <row r="83" spans="6:14" x14ac:dyDescent="0.3">
      <c r="F83" s="373" t="s">
        <v>311</v>
      </c>
      <c r="G83" s="373"/>
      <c r="H83" s="373"/>
      <c r="I83" s="373"/>
      <c r="J83" s="373"/>
      <c r="K83" s="373"/>
      <c r="L83" s="373"/>
      <c r="M83" s="373"/>
      <c r="N83" s="373"/>
    </row>
  </sheetData>
  <sheetProtection insertRows="0"/>
  <protectedRanges>
    <protectedRange algorithmName="SHA-512" hashValue="19r0bVvPR7yZA0UiYij7Tv1CBk3noIABvFePbLhCJ4nk3L6A+Fy+RdPPS3STf+a52x4pG2PQK4FAkXK9epnlIA==" saltValue="gQC4yrLvnbJqxYZ0KSEoZA==" spinCount="100000" sqref="F22:G48 K63 K50 I22:K48" name="Government revenues"/>
  </protectedRanges>
  <mergeCells count="26">
    <mergeCell ref="F13:N13"/>
    <mergeCell ref="F8:N8"/>
    <mergeCell ref="F9:N9"/>
    <mergeCell ref="F10:N10"/>
    <mergeCell ref="F11:N11"/>
    <mergeCell ref="F12:N12"/>
    <mergeCell ref="P31:U31"/>
    <mergeCell ref="F14:N14"/>
    <mergeCell ref="F15:N15"/>
    <mergeCell ref="F16:N16"/>
    <mergeCell ref="F18:K18"/>
    <mergeCell ref="M18:N18"/>
    <mergeCell ref="M19:N19"/>
    <mergeCell ref="F20:K20"/>
    <mergeCell ref="M21:N21"/>
    <mergeCell ref="M22:N26"/>
    <mergeCell ref="M27:N27"/>
    <mergeCell ref="M28:N28"/>
    <mergeCell ref="F82:N82"/>
    <mergeCell ref="F83:N83"/>
    <mergeCell ref="F76:N76"/>
    <mergeCell ref="F77:N77"/>
    <mergeCell ref="F78:N78"/>
    <mergeCell ref="F79:N79"/>
    <mergeCell ref="F80:N80"/>
    <mergeCell ref="F81:N81"/>
  </mergeCells>
  <hyperlinks>
    <hyperlink ref="M19" r:id="rId1" location="r5-1" display="EITI Requirement 5.1"/>
    <hyperlink ref="F20" r:id="rId2" location="r4-1" display="EITI Requirement 4.1"/>
    <hyperlink ref="M28:N28" r:id="rId3" display="or, https://www.imf.org/external/np/sta/gfsm/"/>
    <hyperlink ref="M27:N27" r:id="rId4" display="For more guidance, please visit https://eiti.org/summary-data-template"/>
  </hyperlinks>
  <pageMargins left="0.7" right="0.7" top="0.75" bottom="0.75" header="0.3" footer="0.3"/>
  <pageSetup paperSize="9" orientation="portrait" r:id="rId5"/>
  <colBreaks count="1" manualBreakCount="1">
    <brk id="12" max="1048575" man="1"/>
  </colBreaks>
  <drawing r:id="rId6"/>
  <tableParts count="1">
    <tablePart r:id="rId7"/>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0000"/>
  </sheetPr>
  <dimension ref="B1:AI59"/>
  <sheetViews>
    <sheetView showGridLines="0" topLeftCell="C9" zoomScale="80" zoomScaleNormal="80" workbookViewId="0">
      <selection activeCell="F33" sqref="F33"/>
    </sheetView>
  </sheetViews>
  <sheetFormatPr defaultColWidth="9" defaultRowHeight="14.25" x14ac:dyDescent="0.25"/>
  <cols>
    <col min="1" max="1" width="3.875" style="130" customWidth="1"/>
    <col min="2" max="2" width="0" style="130" hidden="1" customWidth="1"/>
    <col min="3" max="3" width="18.5" style="130" customWidth="1"/>
    <col min="4" max="4" width="26" style="130" bestFit="1" customWidth="1"/>
    <col min="5" max="5" width="30.5" style="130" bestFit="1" customWidth="1"/>
    <col min="6" max="6" width="31.5" style="130" bestFit="1" customWidth="1"/>
    <col min="7" max="7" width="34.375" style="130" bestFit="1" customWidth="1"/>
    <col min="8" max="8" width="22.875" style="130" bestFit="1" customWidth="1"/>
    <col min="9" max="9" width="27" style="130" bestFit="1" customWidth="1"/>
    <col min="10" max="10" width="22.5" style="130" customWidth="1"/>
    <col min="11" max="11" width="37.375" style="130" bestFit="1" customWidth="1"/>
    <col min="12" max="12" width="38.5" style="130" bestFit="1" customWidth="1"/>
    <col min="13" max="13" width="26" style="130" bestFit="1" customWidth="1"/>
    <col min="14" max="14" width="16.5" style="130" bestFit="1" customWidth="1"/>
    <col min="15" max="15" width="33.5" style="253" customWidth="1"/>
    <col min="16" max="16" width="4" style="130" customWidth="1"/>
    <col min="17" max="17" width="9" style="130"/>
    <col min="18" max="34" width="15.875" style="141" customWidth="1"/>
    <col min="35" max="16384" width="9" style="130"/>
  </cols>
  <sheetData>
    <row r="1" spans="2:35" x14ac:dyDescent="0.25">
      <c r="B1" s="253"/>
      <c r="C1" s="329"/>
      <c r="D1" s="329"/>
      <c r="E1" s="329"/>
      <c r="F1" s="329"/>
      <c r="G1" s="329"/>
      <c r="H1" s="329"/>
      <c r="I1" s="329"/>
      <c r="J1" s="329"/>
      <c r="K1" s="329"/>
      <c r="L1" s="253"/>
      <c r="M1" s="253"/>
      <c r="N1" s="253"/>
      <c r="P1" s="253"/>
      <c r="Q1" s="253"/>
      <c r="R1" s="329"/>
      <c r="S1" s="329"/>
      <c r="T1" s="329"/>
      <c r="U1" s="329"/>
      <c r="V1" s="329"/>
      <c r="W1" s="329"/>
      <c r="X1" s="329"/>
      <c r="Y1" s="329"/>
      <c r="Z1" s="329"/>
      <c r="AA1" s="329"/>
      <c r="AB1" s="329"/>
      <c r="AC1" s="329"/>
      <c r="AD1" s="329"/>
      <c r="AE1" s="329"/>
      <c r="AF1" s="329"/>
      <c r="AG1" s="329"/>
      <c r="AH1" s="329"/>
      <c r="AI1" s="253"/>
    </row>
    <row r="2" spans="2:35" s="111" customFormat="1" ht="15.75" x14ac:dyDescent="0.3">
      <c r="C2" s="421" t="s">
        <v>369</v>
      </c>
      <c r="D2" s="421"/>
      <c r="E2" s="421"/>
      <c r="F2" s="421"/>
      <c r="G2" s="421"/>
      <c r="H2" s="421"/>
      <c r="I2" s="421"/>
      <c r="J2" s="421"/>
      <c r="K2" s="421"/>
      <c r="L2" s="421"/>
      <c r="M2" s="421"/>
      <c r="N2" s="421"/>
      <c r="O2" s="315"/>
      <c r="R2" s="145"/>
      <c r="S2" s="145"/>
      <c r="T2" s="145"/>
      <c r="U2" s="145"/>
      <c r="V2" s="145"/>
      <c r="W2" s="145"/>
      <c r="X2" s="145"/>
      <c r="Y2" s="145"/>
      <c r="Z2" s="145"/>
      <c r="AA2" s="145"/>
      <c r="AB2" s="145"/>
      <c r="AC2" s="145"/>
      <c r="AD2" s="145"/>
      <c r="AE2" s="145"/>
      <c r="AF2" s="145"/>
      <c r="AG2" s="145"/>
      <c r="AH2" s="145"/>
    </row>
    <row r="3" spans="2:35" ht="21" customHeight="1" x14ac:dyDescent="0.25">
      <c r="B3" s="253"/>
      <c r="C3" s="446" t="s">
        <v>370</v>
      </c>
      <c r="D3" s="446"/>
      <c r="E3" s="446"/>
      <c r="F3" s="446"/>
      <c r="G3" s="446"/>
      <c r="H3" s="446"/>
      <c r="I3" s="446"/>
      <c r="J3" s="446"/>
      <c r="K3" s="446"/>
      <c r="L3" s="446"/>
      <c r="M3" s="446"/>
      <c r="N3" s="446"/>
      <c r="O3" s="327"/>
      <c r="P3" s="253"/>
      <c r="Q3" s="253"/>
      <c r="R3" s="329"/>
      <c r="S3" s="329"/>
      <c r="T3" s="329"/>
      <c r="U3" s="329"/>
      <c r="V3" s="329"/>
      <c r="W3" s="329"/>
      <c r="X3" s="329"/>
      <c r="Y3" s="329"/>
      <c r="Z3" s="329"/>
      <c r="AA3" s="329"/>
      <c r="AB3" s="329"/>
      <c r="AC3" s="329"/>
      <c r="AD3" s="329"/>
      <c r="AE3" s="329"/>
      <c r="AF3" s="329"/>
      <c r="AG3" s="329"/>
      <c r="AH3" s="329"/>
      <c r="AI3" s="253"/>
    </row>
    <row r="4" spans="2:35" s="111" customFormat="1" ht="15.75" customHeight="1" x14ac:dyDescent="0.3">
      <c r="C4" s="447" t="s">
        <v>371</v>
      </c>
      <c r="D4" s="447"/>
      <c r="E4" s="447"/>
      <c r="F4" s="447"/>
      <c r="G4" s="447"/>
      <c r="H4" s="447"/>
      <c r="I4" s="447"/>
      <c r="J4" s="447"/>
      <c r="K4" s="447"/>
      <c r="L4" s="447"/>
      <c r="M4" s="447"/>
      <c r="N4" s="447"/>
      <c r="O4" s="328"/>
      <c r="R4" s="145"/>
      <c r="S4" s="145"/>
      <c r="T4" s="145"/>
      <c r="U4" s="145"/>
      <c r="V4" s="145"/>
      <c r="W4" s="145"/>
      <c r="X4" s="145"/>
      <c r="Y4" s="145"/>
      <c r="Z4" s="145"/>
      <c r="AA4" s="145"/>
      <c r="AB4" s="145"/>
      <c r="AC4" s="145"/>
      <c r="AD4" s="145"/>
      <c r="AE4" s="145"/>
      <c r="AF4" s="145"/>
      <c r="AG4" s="145"/>
      <c r="AH4" s="145"/>
    </row>
    <row r="5" spans="2:35" s="111" customFormat="1" ht="15.75" customHeight="1" x14ac:dyDescent="0.3">
      <c r="C5" s="447" t="s">
        <v>372</v>
      </c>
      <c r="D5" s="447"/>
      <c r="E5" s="447"/>
      <c r="F5" s="447"/>
      <c r="G5" s="447"/>
      <c r="H5" s="447"/>
      <c r="I5" s="447"/>
      <c r="J5" s="447"/>
      <c r="K5" s="447"/>
      <c r="L5" s="447"/>
      <c r="M5" s="447"/>
      <c r="N5" s="447"/>
      <c r="O5" s="328"/>
      <c r="R5" s="145"/>
      <c r="S5" s="145"/>
      <c r="T5" s="145"/>
      <c r="U5" s="145"/>
      <c r="V5" s="145"/>
      <c r="W5" s="145"/>
      <c r="X5" s="145"/>
      <c r="Y5" s="145"/>
      <c r="Z5" s="145"/>
      <c r="AA5" s="145"/>
      <c r="AB5" s="145"/>
      <c r="AC5" s="145"/>
      <c r="AD5" s="145"/>
      <c r="AE5" s="145"/>
      <c r="AF5" s="145"/>
      <c r="AG5" s="145"/>
      <c r="AH5" s="145"/>
    </row>
    <row r="6" spans="2:35" s="111" customFormat="1" ht="15.75" customHeight="1" x14ac:dyDescent="0.3">
      <c r="C6" s="447" t="s">
        <v>373</v>
      </c>
      <c r="D6" s="447"/>
      <c r="E6" s="447"/>
      <c r="F6" s="447"/>
      <c r="G6" s="447"/>
      <c r="H6" s="447"/>
      <c r="I6" s="447"/>
      <c r="J6" s="447"/>
      <c r="K6" s="447"/>
      <c r="L6" s="447"/>
      <c r="M6" s="447"/>
      <c r="N6" s="447"/>
      <c r="O6" s="328"/>
      <c r="R6" s="145"/>
      <c r="S6" s="145"/>
      <c r="T6" s="145"/>
      <c r="U6" s="145"/>
      <c r="V6" s="145"/>
      <c r="W6" s="145"/>
      <c r="X6" s="145"/>
      <c r="Y6" s="145"/>
      <c r="Z6" s="145"/>
      <c r="AA6" s="145"/>
      <c r="AB6" s="145"/>
      <c r="AC6" s="145"/>
      <c r="AD6" s="145"/>
      <c r="AE6" s="145"/>
      <c r="AF6" s="145"/>
      <c r="AG6" s="145"/>
      <c r="AH6" s="145"/>
    </row>
    <row r="7" spans="2:35" s="111" customFormat="1" ht="15.75" customHeight="1" x14ac:dyDescent="0.3">
      <c r="C7" s="447" t="s">
        <v>374</v>
      </c>
      <c r="D7" s="447"/>
      <c r="E7" s="447"/>
      <c r="F7" s="447"/>
      <c r="G7" s="447"/>
      <c r="H7" s="447"/>
      <c r="I7" s="447"/>
      <c r="J7" s="447"/>
      <c r="K7" s="447"/>
      <c r="L7" s="447"/>
      <c r="M7" s="447"/>
      <c r="N7" s="447"/>
      <c r="O7" s="328"/>
      <c r="R7" s="145"/>
      <c r="S7" s="145"/>
      <c r="T7" s="145"/>
      <c r="U7" s="145"/>
      <c r="V7" s="145"/>
      <c r="W7" s="145"/>
      <c r="X7" s="145"/>
      <c r="Y7" s="145"/>
      <c r="Z7" s="145"/>
      <c r="AA7" s="145"/>
      <c r="AB7" s="145"/>
      <c r="AC7" s="145"/>
      <c r="AD7" s="145"/>
      <c r="AE7" s="145"/>
      <c r="AF7" s="145"/>
      <c r="AG7" s="145"/>
      <c r="AH7" s="145"/>
    </row>
    <row r="8" spans="2:35" s="111" customFormat="1" ht="15.75" customHeight="1" x14ac:dyDescent="0.3">
      <c r="C8" s="447" t="s">
        <v>375</v>
      </c>
      <c r="D8" s="447"/>
      <c r="E8" s="447"/>
      <c r="F8" s="447"/>
      <c r="G8" s="447"/>
      <c r="H8" s="447"/>
      <c r="I8" s="447"/>
      <c r="J8" s="447"/>
      <c r="K8" s="447"/>
      <c r="L8" s="447"/>
      <c r="M8" s="447"/>
      <c r="N8" s="447"/>
      <c r="O8" s="328"/>
      <c r="R8" s="145"/>
      <c r="S8" s="145"/>
      <c r="T8" s="145"/>
      <c r="U8" s="145"/>
      <c r="V8" s="145"/>
      <c r="W8" s="145"/>
      <c r="X8" s="145"/>
      <c r="Y8" s="145"/>
      <c r="Z8" s="145"/>
      <c r="AA8" s="145"/>
      <c r="AB8" s="145"/>
      <c r="AC8" s="145"/>
      <c r="AD8" s="145"/>
      <c r="AE8" s="145"/>
      <c r="AF8" s="145"/>
      <c r="AG8" s="145"/>
      <c r="AH8" s="145"/>
    </row>
    <row r="9" spans="2:35" s="111" customFormat="1" ht="15.75" x14ac:dyDescent="0.3">
      <c r="C9" s="448" t="s">
        <v>39</v>
      </c>
      <c r="D9" s="448"/>
      <c r="E9" s="448"/>
      <c r="F9" s="448"/>
      <c r="G9" s="448"/>
      <c r="H9" s="448"/>
      <c r="I9" s="448"/>
      <c r="J9" s="448"/>
      <c r="K9" s="448"/>
      <c r="L9" s="448"/>
      <c r="M9" s="448"/>
      <c r="N9" s="448"/>
      <c r="O9" s="323"/>
      <c r="R9" s="145"/>
      <c r="S9" s="145"/>
      <c r="T9" s="145"/>
      <c r="U9" s="145"/>
      <c r="V9" s="145"/>
      <c r="W9" s="145"/>
      <c r="X9" s="145"/>
      <c r="Y9" s="145"/>
      <c r="Z9" s="145"/>
      <c r="AA9" s="145"/>
      <c r="AB9" s="145"/>
      <c r="AC9" s="145"/>
      <c r="AD9" s="145"/>
      <c r="AE9" s="145"/>
      <c r="AF9" s="145"/>
      <c r="AG9" s="145"/>
      <c r="AH9" s="145"/>
    </row>
    <row r="10" spans="2:35" x14ac:dyDescent="0.25">
      <c r="B10" s="253"/>
      <c r="C10" s="449"/>
      <c r="D10" s="449"/>
      <c r="E10" s="449"/>
      <c r="F10" s="449"/>
      <c r="G10" s="449"/>
      <c r="H10" s="449"/>
      <c r="I10" s="449"/>
      <c r="J10" s="449"/>
      <c r="K10" s="449"/>
      <c r="L10" s="449"/>
      <c r="M10" s="449"/>
      <c r="N10" s="449"/>
      <c r="O10" s="329"/>
      <c r="P10" s="253"/>
      <c r="Q10" s="253"/>
      <c r="R10" s="329"/>
      <c r="S10" s="329"/>
      <c r="T10" s="329"/>
      <c r="U10" s="329"/>
      <c r="V10" s="329"/>
      <c r="W10" s="329"/>
      <c r="X10" s="329"/>
      <c r="Y10" s="329"/>
      <c r="Z10" s="329"/>
      <c r="AA10" s="329"/>
      <c r="AB10" s="329"/>
      <c r="AC10" s="329"/>
      <c r="AD10" s="329"/>
      <c r="AE10" s="329"/>
      <c r="AF10" s="329"/>
      <c r="AG10" s="329"/>
      <c r="AH10" s="329"/>
      <c r="AI10" s="253"/>
    </row>
    <row r="11" spans="2:35" ht="24" x14ac:dyDescent="0.25">
      <c r="B11" s="253"/>
      <c r="C11" s="423" t="s">
        <v>376</v>
      </c>
      <c r="D11" s="423"/>
      <c r="E11" s="423"/>
      <c r="F11" s="423"/>
      <c r="G11" s="423"/>
      <c r="H11" s="423"/>
      <c r="I11" s="423"/>
      <c r="J11" s="423"/>
      <c r="K11" s="423"/>
      <c r="L11" s="423"/>
      <c r="M11" s="423"/>
      <c r="N11" s="423"/>
      <c r="O11" s="320"/>
      <c r="P11" s="253"/>
      <c r="Q11" s="253"/>
      <c r="R11" s="329"/>
      <c r="S11" s="329"/>
      <c r="T11" s="329"/>
      <c r="U11" s="329"/>
      <c r="V11" s="329"/>
      <c r="W11" s="329"/>
      <c r="X11" s="329"/>
      <c r="Y11" s="329"/>
      <c r="Z11" s="329"/>
      <c r="AA11" s="329"/>
      <c r="AB11" s="329"/>
      <c r="AC11" s="329"/>
      <c r="AD11" s="329"/>
      <c r="AE11" s="329"/>
      <c r="AF11" s="329"/>
      <c r="AG11" s="329"/>
      <c r="AH11" s="329"/>
      <c r="AI11" s="253"/>
    </row>
    <row r="12" spans="2:35" s="111" customFormat="1" ht="14.25" customHeight="1" x14ac:dyDescent="0.3">
      <c r="R12" s="145"/>
      <c r="S12" s="145"/>
      <c r="T12" s="145"/>
      <c r="U12" s="145"/>
      <c r="V12" s="145"/>
      <c r="W12" s="145"/>
      <c r="X12" s="145"/>
      <c r="Y12" s="145"/>
      <c r="Z12" s="145"/>
      <c r="AA12" s="145"/>
      <c r="AB12" s="145"/>
      <c r="AC12" s="145"/>
      <c r="AD12" s="145"/>
      <c r="AE12" s="145"/>
      <c r="AF12" s="145"/>
      <c r="AG12" s="145"/>
      <c r="AH12" s="145"/>
    </row>
    <row r="13" spans="2:35" s="111" customFormat="1" ht="15.75" customHeight="1" x14ac:dyDescent="0.3">
      <c r="B13" s="436" t="s">
        <v>377</v>
      </c>
      <c r="C13" s="436"/>
      <c r="D13" s="436"/>
      <c r="E13" s="436"/>
      <c r="F13" s="436"/>
      <c r="G13" s="436"/>
      <c r="H13" s="436"/>
      <c r="I13" s="436"/>
      <c r="J13" s="436"/>
      <c r="K13" s="436"/>
      <c r="L13" s="436"/>
      <c r="M13" s="436"/>
      <c r="N13" s="436"/>
      <c r="O13" s="325"/>
      <c r="R13" s="145"/>
      <c r="S13" s="145"/>
      <c r="T13" s="145"/>
      <c r="U13" s="145"/>
      <c r="V13" s="145"/>
      <c r="W13" s="145"/>
      <c r="X13" s="145"/>
      <c r="Y13" s="145"/>
      <c r="Z13" s="145"/>
      <c r="AA13" s="145"/>
      <c r="AB13" s="145"/>
      <c r="AC13" s="145"/>
      <c r="AD13" s="145"/>
      <c r="AE13" s="145"/>
      <c r="AF13" s="145"/>
      <c r="AG13" s="145"/>
      <c r="AH13" s="145"/>
    </row>
    <row r="14" spans="2:35" s="111" customFormat="1" ht="31.5" x14ac:dyDescent="0.3">
      <c r="B14" s="111" t="s">
        <v>281</v>
      </c>
      <c r="C14" s="111" t="s">
        <v>378</v>
      </c>
      <c r="D14" s="111" t="s">
        <v>330</v>
      </c>
      <c r="E14" s="111" t="s">
        <v>329</v>
      </c>
      <c r="F14" s="111" t="s">
        <v>379</v>
      </c>
      <c r="G14" s="111" t="s">
        <v>380</v>
      </c>
      <c r="H14" s="111" t="s">
        <v>381</v>
      </c>
      <c r="I14" s="111" t="s">
        <v>382</v>
      </c>
      <c r="J14" s="111" t="s">
        <v>331</v>
      </c>
      <c r="K14" s="111" t="s">
        <v>383</v>
      </c>
      <c r="L14" s="111" t="s">
        <v>384</v>
      </c>
      <c r="M14" s="111" t="s">
        <v>385</v>
      </c>
      <c r="N14" s="111" t="s">
        <v>386</v>
      </c>
      <c r="O14" s="254" t="s">
        <v>387</v>
      </c>
      <c r="S14" s="145"/>
      <c r="T14" s="145"/>
      <c r="U14" s="145"/>
      <c r="V14" s="145"/>
      <c r="W14" s="145"/>
      <c r="X14" s="145"/>
      <c r="Y14" s="145"/>
      <c r="Z14" s="145"/>
      <c r="AA14" s="145"/>
      <c r="AB14" s="145"/>
      <c r="AC14" s="145"/>
      <c r="AD14" s="145"/>
      <c r="AE14" s="145"/>
      <c r="AF14" s="145"/>
      <c r="AG14" s="145"/>
      <c r="AH14" s="145"/>
      <c r="AI14" s="145"/>
    </row>
    <row r="15" spans="2:35" s="111" customFormat="1" ht="15.75" x14ac:dyDescent="0.3">
      <c r="B15" s="111" t="e">
        <f>VLOOKUP(C15,[1]!Companies[#Data],3,FALSE)</f>
        <v>#REF!</v>
      </c>
      <c r="C15" s="111" t="s">
        <v>286</v>
      </c>
      <c r="D15" s="111" t="s">
        <v>266</v>
      </c>
      <c r="E15" s="111" t="s">
        <v>334</v>
      </c>
      <c r="F15" s="111" t="s">
        <v>388</v>
      </c>
      <c r="G15" s="111" t="s">
        <v>388</v>
      </c>
      <c r="H15" s="111" t="s">
        <v>302</v>
      </c>
      <c r="I15" s="111" t="s">
        <v>216</v>
      </c>
      <c r="J15" s="150">
        <v>10000000</v>
      </c>
      <c r="M15" s="111" t="s">
        <v>232</v>
      </c>
      <c r="O15" s="111" t="s">
        <v>55</v>
      </c>
      <c r="S15" s="145"/>
      <c r="T15" s="145"/>
      <c r="U15" s="145"/>
      <c r="V15" s="145"/>
      <c r="W15" s="145"/>
      <c r="X15" s="145"/>
      <c r="Y15" s="145"/>
      <c r="Z15" s="145"/>
      <c r="AA15" s="145"/>
      <c r="AB15" s="145"/>
      <c r="AC15" s="145"/>
      <c r="AD15" s="145"/>
      <c r="AE15" s="145"/>
      <c r="AF15" s="145"/>
      <c r="AG15" s="145"/>
      <c r="AH15" s="145"/>
      <c r="AI15" s="145"/>
    </row>
    <row r="16" spans="2:35" s="111" customFormat="1" ht="15.75" x14ac:dyDescent="0.3">
      <c r="B16" s="111" t="e">
        <f>VLOOKUP(C16,[1]!Companies[#Data],3,FALSE)</f>
        <v>#REF!</v>
      </c>
      <c r="C16" s="111" t="s">
        <v>286</v>
      </c>
      <c r="D16" s="111" t="s">
        <v>266</v>
      </c>
      <c r="E16" s="111" t="s">
        <v>337</v>
      </c>
      <c r="F16" s="111" t="s">
        <v>388</v>
      </c>
      <c r="G16" s="111" t="s">
        <v>388</v>
      </c>
      <c r="H16" s="111" t="s">
        <v>389</v>
      </c>
      <c r="I16" s="111" t="s">
        <v>390</v>
      </c>
      <c r="J16" s="150"/>
      <c r="M16" s="111" t="s">
        <v>232</v>
      </c>
      <c r="O16" s="111" t="s">
        <v>55</v>
      </c>
      <c r="S16" s="145"/>
      <c r="T16" s="145"/>
      <c r="U16" s="145"/>
      <c r="V16" s="145"/>
      <c r="W16" s="145"/>
      <c r="X16" s="145"/>
      <c r="Y16" s="145"/>
      <c r="Z16" s="145"/>
      <c r="AA16" s="145"/>
      <c r="AB16" s="145"/>
      <c r="AC16" s="145"/>
      <c r="AD16" s="145"/>
      <c r="AE16" s="145"/>
      <c r="AF16" s="145"/>
      <c r="AG16" s="145"/>
      <c r="AH16" s="145"/>
      <c r="AI16" s="145"/>
    </row>
    <row r="17" spans="2:35" s="111" customFormat="1" ht="15.75" x14ac:dyDescent="0.3">
      <c r="B17" s="111" t="e">
        <f>VLOOKUP(C17,[1]!Companies[#Data],3,FALSE)</f>
        <v>#REF!</v>
      </c>
      <c r="C17" s="111" t="s">
        <v>286</v>
      </c>
      <c r="D17" s="111" t="s">
        <v>269</v>
      </c>
      <c r="E17" s="111" t="s">
        <v>339</v>
      </c>
      <c r="F17" s="111" t="s">
        <v>63</v>
      </c>
      <c r="G17" s="111" t="s">
        <v>63</v>
      </c>
      <c r="H17" s="111" t="s">
        <v>308</v>
      </c>
      <c r="I17" s="111" t="s">
        <v>390</v>
      </c>
      <c r="J17" s="150"/>
      <c r="M17" s="111" t="s">
        <v>232</v>
      </c>
      <c r="O17" s="111" t="s">
        <v>55</v>
      </c>
      <c r="S17" s="145"/>
      <c r="T17" s="145"/>
      <c r="U17" s="145"/>
      <c r="V17" s="145"/>
      <c r="W17" s="145"/>
      <c r="X17" s="145"/>
      <c r="Y17" s="145"/>
      <c r="Z17" s="145"/>
      <c r="AA17" s="145"/>
      <c r="AB17" s="145"/>
      <c r="AC17" s="145"/>
      <c r="AD17" s="145"/>
      <c r="AE17" s="145"/>
      <c r="AF17" s="145"/>
      <c r="AG17" s="145"/>
      <c r="AH17" s="145"/>
      <c r="AI17" s="145"/>
    </row>
    <row r="18" spans="2:35" s="111" customFormat="1" ht="15.75" x14ac:dyDescent="0.3">
      <c r="B18" s="111" t="e">
        <f>VLOOKUP(C18,[1]!Companies[#Data],3,FALSE)</f>
        <v>#REF!</v>
      </c>
      <c r="C18" s="111" t="s">
        <v>286</v>
      </c>
      <c r="D18" s="111" t="s">
        <v>269</v>
      </c>
      <c r="E18" s="111" t="s">
        <v>341</v>
      </c>
      <c r="F18" s="111" t="s">
        <v>63</v>
      </c>
      <c r="G18" s="111" t="s">
        <v>63</v>
      </c>
      <c r="H18" s="111" t="s">
        <v>308</v>
      </c>
      <c r="I18" s="111" t="s">
        <v>390</v>
      </c>
      <c r="J18" s="150"/>
      <c r="M18" s="111" t="s">
        <v>232</v>
      </c>
      <c r="O18" s="111" t="s">
        <v>55</v>
      </c>
      <c r="S18" s="145"/>
      <c r="T18" s="145"/>
      <c r="U18" s="145"/>
      <c r="V18" s="145"/>
      <c r="W18" s="145"/>
      <c r="X18" s="145"/>
      <c r="Y18" s="145"/>
      <c r="Z18" s="145"/>
      <c r="AA18" s="145"/>
      <c r="AB18" s="145"/>
      <c r="AC18" s="145"/>
      <c r="AD18" s="145"/>
      <c r="AE18" s="145"/>
      <c r="AF18" s="145"/>
      <c r="AG18" s="145"/>
      <c r="AH18" s="145"/>
      <c r="AI18" s="145"/>
    </row>
    <row r="19" spans="2:35" s="111" customFormat="1" ht="15.75" x14ac:dyDescent="0.3">
      <c r="B19" s="111" t="e">
        <f>VLOOKUP(C19,[1]!Companies[#Data],3,FALSE)</f>
        <v>#REF!</v>
      </c>
      <c r="C19" s="111" t="s">
        <v>286</v>
      </c>
      <c r="D19" s="111" t="s">
        <v>270</v>
      </c>
      <c r="E19" s="111" t="s">
        <v>342</v>
      </c>
      <c r="F19" s="111" t="s">
        <v>63</v>
      </c>
      <c r="G19" s="111" t="s">
        <v>63</v>
      </c>
      <c r="H19" s="111" t="s">
        <v>302</v>
      </c>
      <c r="I19" s="111" t="s">
        <v>390</v>
      </c>
      <c r="J19" s="150"/>
      <c r="M19" s="111" t="s">
        <v>232</v>
      </c>
      <c r="O19" s="111" t="s">
        <v>55</v>
      </c>
      <c r="S19" s="145"/>
      <c r="T19" s="145"/>
      <c r="U19" s="145"/>
      <c r="V19" s="145"/>
      <c r="W19" s="145"/>
      <c r="X19" s="145"/>
      <c r="Y19" s="145"/>
      <c r="Z19" s="145"/>
      <c r="AA19" s="145"/>
      <c r="AB19" s="145"/>
      <c r="AC19" s="145"/>
      <c r="AD19" s="145"/>
      <c r="AE19" s="145"/>
      <c r="AF19" s="145"/>
      <c r="AG19" s="145"/>
      <c r="AH19" s="145"/>
      <c r="AI19" s="145"/>
    </row>
    <row r="20" spans="2:35" s="111" customFormat="1" ht="15.75" x14ac:dyDescent="0.3">
      <c r="B20" s="111" t="e">
        <f>VLOOKUP(C20,[1]!Companies[#Data],3,FALSE)</f>
        <v>#REF!</v>
      </c>
      <c r="C20" s="111" t="s">
        <v>286</v>
      </c>
      <c r="D20" s="111" t="s">
        <v>270</v>
      </c>
      <c r="E20" s="111" t="s">
        <v>344</v>
      </c>
      <c r="F20" s="111" t="s">
        <v>63</v>
      </c>
      <c r="G20" s="111" t="s">
        <v>63</v>
      </c>
      <c r="H20" s="111" t="s">
        <v>302</v>
      </c>
      <c r="I20" s="111" t="s">
        <v>216</v>
      </c>
      <c r="J20" s="150">
        <v>755000</v>
      </c>
      <c r="M20" s="111" t="s">
        <v>232</v>
      </c>
      <c r="O20" s="111" t="s">
        <v>55</v>
      </c>
      <c r="S20" s="145"/>
      <c r="T20" s="145"/>
      <c r="U20" s="145"/>
      <c r="V20" s="145"/>
      <c r="W20" s="145"/>
      <c r="X20" s="145"/>
      <c r="Y20" s="145"/>
      <c r="Z20" s="145"/>
      <c r="AA20" s="145"/>
      <c r="AB20" s="145"/>
      <c r="AC20" s="145"/>
      <c r="AD20" s="145"/>
      <c r="AE20" s="145"/>
      <c r="AF20" s="145"/>
      <c r="AG20" s="145"/>
      <c r="AH20" s="145"/>
      <c r="AI20" s="145"/>
    </row>
    <row r="21" spans="2:35" s="111" customFormat="1" ht="15.75" x14ac:dyDescent="0.3">
      <c r="B21" s="111" t="e">
        <f>VLOOKUP(C21,[1]!Companies[#Data],3,FALSE)</f>
        <v>#REF!</v>
      </c>
      <c r="C21" s="111" t="s">
        <v>286</v>
      </c>
      <c r="D21" s="111" t="s">
        <v>270</v>
      </c>
      <c r="E21" s="111" t="s">
        <v>346</v>
      </c>
      <c r="F21" s="111" t="s">
        <v>63</v>
      </c>
      <c r="G21" s="111" t="s">
        <v>63</v>
      </c>
      <c r="H21" s="111" t="s">
        <v>302</v>
      </c>
      <c r="I21" s="111" t="s">
        <v>216</v>
      </c>
      <c r="J21" s="150">
        <v>2870000</v>
      </c>
      <c r="M21" s="111" t="s">
        <v>232</v>
      </c>
      <c r="O21" s="111" t="s">
        <v>55</v>
      </c>
      <c r="S21" s="145"/>
      <c r="T21" s="145"/>
      <c r="U21" s="145"/>
      <c r="V21" s="145"/>
      <c r="W21" s="145"/>
      <c r="X21" s="145"/>
      <c r="Y21" s="145"/>
      <c r="Z21" s="145"/>
      <c r="AA21" s="145"/>
      <c r="AB21" s="145"/>
      <c r="AC21" s="145"/>
      <c r="AD21" s="145"/>
      <c r="AE21" s="145"/>
      <c r="AF21" s="145"/>
      <c r="AG21" s="145"/>
      <c r="AH21" s="145"/>
      <c r="AI21" s="145"/>
    </row>
    <row r="22" spans="2:35" s="111" customFormat="1" ht="15.75" x14ac:dyDescent="0.3">
      <c r="B22" s="111" t="e">
        <f>VLOOKUP(C22,[1]!Companies[#Data],3,FALSE)</f>
        <v>#REF!</v>
      </c>
      <c r="C22" s="111" t="s">
        <v>286</v>
      </c>
      <c r="D22" s="111" t="s">
        <v>271</v>
      </c>
      <c r="E22" s="111" t="s">
        <v>349</v>
      </c>
      <c r="F22" s="111" t="s">
        <v>63</v>
      </c>
      <c r="G22" s="111" t="s">
        <v>63</v>
      </c>
      <c r="H22" s="111" t="s">
        <v>306</v>
      </c>
      <c r="I22" s="111" t="s">
        <v>390</v>
      </c>
      <c r="J22" s="150"/>
      <c r="M22" s="111" t="s">
        <v>232</v>
      </c>
      <c r="O22" s="111" t="s">
        <v>55</v>
      </c>
      <c r="S22" s="145"/>
      <c r="T22" s="145"/>
      <c r="U22" s="145"/>
      <c r="V22" s="145"/>
      <c r="W22" s="145"/>
      <c r="X22" s="145"/>
      <c r="Y22" s="145"/>
      <c r="Z22" s="145"/>
      <c r="AA22" s="145"/>
      <c r="AB22" s="145"/>
      <c r="AC22" s="145"/>
      <c r="AD22" s="145"/>
      <c r="AE22" s="145"/>
      <c r="AF22" s="145"/>
      <c r="AG22" s="145"/>
      <c r="AH22" s="145"/>
      <c r="AI22" s="145"/>
    </row>
    <row r="23" spans="2:35" s="111" customFormat="1" ht="15.75" x14ac:dyDescent="0.3">
      <c r="B23" s="111" t="e">
        <f>VLOOKUP(C23,[1]!Companies[#Data],3,FALSE)</f>
        <v>#REF!</v>
      </c>
      <c r="C23" s="111" t="s">
        <v>286</v>
      </c>
      <c r="D23" s="111" t="s">
        <v>271</v>
      </c>
      <c r="E23" s="111" t="s">
        <v>350</v>
      </c>
      <c r="F23" s="111" t="s">
        <v>63</v>
      </c>
      <c r="G23" s="111" t="s">
        <v>63</v>
      </c>
      <c r="H23" s="111" t="s">
        <v>308</v>
      </c>
      <c r="I23" s="111" t="s">
        <v>390</v>
      </c>
      <c r="J23" s="150"/>
      <c r="M23" s="111" t="s">
        <v>232</v>
      </c>
      <c r="O23" s="111" t="s">
        <v>55</v>
      </c>
      <c r="S23" s="145"/>
      <c r="T23" s="145"/>
      <c r="U23" s="145"/>
      <c r="V23" s="145"/>
      <c r="W23" s="145"/>
      <c r="X23" s="145"/>
      <c r="Y23" s="145"/>
      <c r="Z23" s="145"/>
      <c r="AA23" s="145"/>
      <c r="AB23" s="145"/>
      <c r="AC23" s="145"/>
      <c r="AD23" s="145"/>
      <c r="AE23" s="145"/>
      <c r="AF23" s="145"/>
      <c r="AG23" s="145"/>
      <c r="AH23" s="145"/>
      <c r="AI23" s="145"/>
    </row>
    <row r="24" spans="2:35" s="111" customFormat="1" ht="15.75" x14ac:dyDescent="0.3">
      <c r="B24" s="111" t="e">
        <f>VLOOKUP(C24,[1]!Companies[#Data],3,FALSE)</f>
        <v>#REF!</v>
      </c>
      <c r="C24" s="111" t="s">
        <v>289</v>
      </c>
      <c r="D24" s="111" t="s">
        <v>269</v>
      </c>
      <c r="E24" s="111" t="s">
        <v>349</v>
      </c>
      <c r="F24" s="111" t="s">
        <v>63</v>
      </c>
      <c r="G24" s="111" t="s">
        <v>63</v>
      </c>
      <c r="H24" s="111" t="s">
        <v>306</v>
      </c>
      <c r="I24" s="111" t="s">
        <v>390</v>
      </c>
      <c r="J24" s="150"/>
      <c r="M24" s="111" t="s">
        <v>232</v>
      </c>
      <c r="O24" s="111" t="s">
        <v>55</v>
      </c>
      <c r="S24" s="145"/>
      <c r="T24" s="145"/>
      <c r="U24" s="145"/>
      <c r="V24" s="145"/>
      <c r="W24" s="145"/>
      <c r="X24" s="145"/>
      <c r="Y24" s="145"/>
      <c r="Z24" s="145"/>
      <c r="AA24" s="145"/>
      <c r="AB24" s="145"/>
      <c r="AC24" s="145"/>
      <c r="AD24" s="145"/>
      <c r="AE24" s="145"/>
      <c r="AF24" s="145"/>
      <c r="AG24" s="145"/>
      <c r="AH24" s="145"/>
      <c r="AI24" s="145"/>
    </row>
    <row r="25" spans="2:35" s="111" customFormat="1" ht="15.75" x14ac:dyDescent="0.3">
      <c r="B25" s="111" t="e">
        <f>VLOOKUP(C25,[1]!Companies[#Data],3,FALSE)</f>
        <v>#REF!</v>
      </c>
      <c r="C25" s="111" t="s">
        <v>289</v>
      </c>
      <c r="D25" s="111" t="s">
        <v>269</v>
      </c>
      <c r="E25" s="111" t="s">
        <v>350</v>
      </c>
      <c r="F25" s="111" t="s">
        <v>63</v>
      </c>
      <c r="G25" s="111" t="s">
        <v>388</v>
      </c>
      <c r="H25" s="111" t="s">
        <v>308</v>
      </c>
      <c r="I25" s="111" t="s">
        <v>216</v>
      </c>
      <c r="J25" s="150">
        <v>1000000</v>
      </c>
      <c r="M25" s="111" t="s">
        <v>232</v>
      </c>
      <c r="O25" s="111" t="s">
        <v>55</v>
      </c>
      <c r="S25" s="145"/>
      <c r="T25" s="145"/>
      <c r="U25" s="145"/>
      <c r="V25" s="145"/>
      <c r="W25" s="145"/>
      <c r="X25" s="145"/>
      <c r="Y25" s="145"/>
      <c r="Z25" s="145"/>
      <c r="AA25" s="145"/>
      <c r="AB25" s="145"/>
      <c r="AC25" s="145"/>
      <c r="AD25" s="145"/>
      <c r="AE25" s="145"/>
      <c r="AF25" s="145"/>
      <c r="AG25" s="145"/>
      <c r="AH25" s="145"/>
      <c r="AI25" s="145"/>
    </row>
    <row r="26" spans="2:35" s="111" customFormat="1" ht="15.75" x14ac:dyDescent="0.3">
      <c r="B26" s="111" t="e">
        <f>VLOOKUP(C26,[1]!Companies[#Data],3,FALSE)</f>
        <v>#REF!</v>
      </c>
      <c r="C26" s="111" t="s">
        <v>289</v>
      </c>
      <c r="D26" s="111" t="s">
        <v>270</v>
      </c>
      <c r="E26" s="111" t="s">
        <v>346</v>
      </c>
      <c r="F26" s="111" t="s">
        <v>63</v>
      </c>
      <c r="G26" s="111" t="s">
        <v>63</v>
      </c>
      <c r="H26" s="111" t="s">
        <v>306</v>
      </c>
      <c r="I26" s="111" t="s">
        <v>390</v>
      </c>
      <c r="J26" s="150"/>
      <c r="M26" s="111" t="s">
        <v>232</v>
      </c>
      <c r="O26" s="111" t="s">
        <v>55</v>
      </c>
      <c r="S26" s="145"/>
      <c r="T26" s="145"/>
      <c r="U26" s="145"/>
      <c r="V26" s="145"/>
      <c r="W26" s="145"/>
      <c r="X26" s="145"/>
      <c r="Y26" s="145"/>
      <c r="Z26" s="145"/>
      <c r="AA26" s="145"/>
      <c r="AB26" s="145"/>
      <c r="AC26" s="145"/>
      <c r="AD26" s="145"/>
      <c r="AE26" s="145"/>
      <c r="AF26" s="145"/>
      <c r="AG26" s="145"/>
      <c r="AH26" s="145"/>
      <c r="AI26" s="145"/>
    </row>
    <row r="27" spans="2:35" s="111" customFormat="1" ht="15.75" x14ac:dyDescent="0.3">
      <c r="B27" s="111" t="e">
        <f>VLOOKUP(C27,[1]!Companies[#Data],3,FALSE)</f>
        <v>#REF!</v>
      </c>
      <c r="C27" s="111" t="s">
        <v>289</v>
      </c>
      <c r="D27" s="111" t="s">
        <v>270</v>
      </c>
      <c r="E27" s="111" t="s">
        <v>344</v>
      </c>
      <c r="F27" s="111" t="s">
        <v>63</v>
      </c>
      <c r="G27" s="111" t="s">
        <v>63</v>
      </c>
      <c r="H27" s="111" t="s">
        <v>306</v>
      </c>
      <c r="I27" s="111" t="s">
        <v>390</v>
      </c>
      <c r="J27" s="150"/>
      <c r="M27" s="111" t="s">
        <v>232</v>
      </c>
      <c r="O27" s="111" t="s">
        <v>55</v>
      </c>
      <c r="S27" s="145"/>
      <c r="T27" s="145"/>
      <c r="U27" s="145"/>
      <c r="V27" s="145"/>
      <c r="W27" s="145"/>
      <c r="X27" s="145"/>
      <c r="Y27" s="145"/>
      <c r="Z27" s="145"/>
      <c r="AA27" s="145"/>
      <c r="AB27" s="145"/>
      <c r="AC27" s="145"/>
      <c r="AD27" s="145"/>
      <c r="AE27" s="145"/>
      <c r="AF27" s="145"/>
      <c r="AG27" s="145"/>
      <c r="AH27" s="145"/>
      <c r="AI27" s="145"/>
    </row>
    <row r="28" spans="2:35" s="111" customFormat="1" ht="15.75" x14ac:dyDescent="0.3">
      <c r="B28" s="111" t="e">
        <f>VLOOKUP(C28,[1]!Companies[#Data],3,FALSE)</f>
        <v>#REF!</v>
      </c>
      <c r="C28" s="111" t="s">
        <v>289</v>
      </c>
      <c r="D28" s="111" t="s">
        <v>270</v>
      </c>
      <c r="E28" s="111" t="s">
        <v>346</v>
      </c>
      <c r="F28" s="111" t="s">
        <v>63</v>
      </c>
      <c r="G28" s="111" t="s">
        <v>63</v>
      </c>
      <c r="H28" s="111" t="s">
        <v>306</v>
      </c>
      <c r="I28" s="111" t="s">
        <v>390</v>
      </c>
      <c r="J28" s="150"/>
      <c r="M28" s="111" t="s">
        <v>232</v>
      </c>
      <c r="O28" s="111" t="s">
        <v>55</v>
      </c>
      <c r="S28" s="145"/>
      <c r="T28" s="145"/>
      <c r="U28" s="145"/>
      <c r="V28" s="145"/>
      <c r="W28" s="145"/>
      <c r="X28" s="145"/>
      <c r="Y28" s="145"/>
      <c r="Z28" s="145"/>
      <c r="AA28" s="145"/>
      <c r="AB28" s="145"/>
      <c r="AC28" s="145"/>
      <c r="AD28" s="145"/>
      <c r="AE28" s="145"/>
      <c r="AF28" s="145"/>
      <c r="AG28" s="145"/>
      <c r="AH28" s="145"/>
      <c r="AI28" s="145"/>
    </row>
    <row r="29" spans="2:35" s="111" customFormat="1" ht="15.75" x14ac:dyDescent="0.3">
      <c r="B29" s="111" t="e">
        <f>VLOOKUP(C29,[1]!Companies[#Data],3,FALSE)</f>
        <v>#REF!</v>
      </c>
      <c r="C29" s="111" t="s">
        <v>289</v>
      </c>
      <c r="D29" s="111" t="s">
        <v>271</v>
      </c>
      <c r="E29" s="111" t="s">
        <v>349</v>
      </c>
      <c r="F29" s="111" t="s">
        <v>63</v>
      </c>
      <c r="G29" s="111" t="s">
        <v>63</v>
      </c>
      <c r="H29" s="111" t="s">
        <v>306</v>
      </c>
      <c r="I29" s="111" t="s">
        <v>390</v>
      </c>
      <c r="J29" s="150"/>
      <c r="M29" s="111" t="s">
        <v>232</v>
      </c>
      <c r="O29" s="111" t="s">
        <v>55</v>
      </c>
      <c r="S29" s="145"/>
      <c r="T29" s="145"/>
      <c r="U29" s="145"/>
      <c r="V29" s="145"/>
      <c r="W29" s="145"/>
      <c r="X29" s="145"/>
      <c r="Y29" s="145"/>
      <c r="Z29" s="145"/>
      <c r="AA29" s="145"/>
      <c r="AB29" s="145"/>
      <c r="AC29" s="145"/>
      <c r="AD29" s="145"/>
      <c r="AE29" s="145"/>
      <c r="AF29" s="145"/>
      <c r="AG29" s="145"/>
      <c r="AH29" s="145"/>
      <c r="AI29" s="145"/>
    </row>
    <row r="30" spans="2:35" s="111" customFormat="1" ht="15.75" x14ac:dyDescent="0.3">
      <c r="B30" s="111" t="e">
        <f>VLOOKUP(C30,[1]!Companies[#Data],3,FALSE)</f>
        <v>#REF!</v>
      </c>
      <c r="C30" s="111" t="s">
        <v>289</v>
      </c>
      <c r="D30" s="111" t="s">
        <v>271</v>
      </c>
      <c r="E30" s="111" t="s">
        <v>350</v>
      </c>
      <c r="F30" s="111" t="s">
        <v>63</v>
      </c>
      <c r="G30" s="111" t="s">
        <v>63</v>
      </c>
      <c r="H30" s="111" t="s">
        <v>306</v>
      </c>
      <c r="I30" s="111" t="s">
        <v>390</v>
      </c>
      <c r="J30" s="150"/>
      <c r="M30" s="111" t="s">
        <v>232</v>
      </c>
      <c r="O30" s="111" t="s">
        <v>55</v>
      </c>
      <c r="S30" s="145"/>
      <c r="T30" s="145"/>
      <c r="U30" s="145"/>
      <c r="V30" s="145"/>
      <c r="W30" s="145"/>
      <c r="X30" s="145"/>
      <c r="Y30" s="145"/>
      <c r="Z30" s="145"/>
      <c r="AA30" s="145"/>
      <c r="AB30" s="145"/>
      <c r="AC30" s="145"/>
      <c r="AD30" s="145"/>
      <c r="AE30" s="145"/>
      <c r="AF30" s="145"/>
      <c r="AG30" s="145"/>
      <c r="AH30" s="145"/>
      <c r="AI30" s="145"/>
    </row>
    <row r="31" spans="2:35" s="111" customFormat="1" ht="15.75" x14ac:dyDescent="0.3">
      <c r="B31" s="127" t="e">
        <f>VLOOKUP(C31,[1]!Companies[#Data],3,FALSE)</f>
        <v>#REF!</v>
      </c>
      <c r="C31" s="127" t="s">
        <v>272</v>
      </c>
      <c r="H31" s="127"/>
      <c r="J31" s="150"/>
      <c r="O31" s="111" t="s">
        <v>55</v>
      </c>
      <c r="S31" s="145"/>
      <c r="T31" s="145"/>
      <c r="U31" s="145"/>
      <c r="V31" s="145"/>
      <c r="W31" s="145"/>
      <c r="X31" s="145"/>
      <c r="Y31" s="145"/>
      <c r="Z31" s="145"/>
      <c r="AA31" s="145"/>
      <c r="AB31" s="145"/>
      <c r="AC31" s="145"/>
      <c r="AD31" s="145"/>
      <c r="AE31" s="145"/>
      <c r="AF31" s="145"/>
      <c r="AG31" s="145"/>
      <c r="AH31" s="145"/>
      <c r="AI31" s="145"/>
    </row>
    <row r="32" spans="2:35" s="111" customFormat="1" ht="16.5" thickBot="1" x14ac:dyDescent="0.35">
      <c r="G32" s="119"/>
      <c r="R32" s="145"/>
      <c r="S32" s="145"/>
      <c r="T32" s="145"/>
      <c r="U32" s="145"/>
      <c r="V32" s="145"/>
      <c r="W32" s="145"/>
      <c r="X32" s="145"/>
      <c r="Y32" s="145"/>
      <c r="Z32" s="145"/>
      <c r="AA32" s="145"/>
      <c r="AB32" s="145"/>
      <c r="AC32" s="145"/>
      <c r="AD32" s="145"/>
      <c r="AE32" s="145"/>
      <c r="AF32" s="145"/>
      <c r="AG32" s="145"/>
      <c r="AH32" s="145"/>
    </row>
    <row r="33" spans="3:34" s="111" customFormat="1" ht="16.5" thickBot="1" x14ac:dyDescent="0.35">
      <c r="G33" s="119"/>
      <c r="H33" s="149" t="s">
        <v>354</v>
      </c>
      <c r="I33" s="146"/>
      <c r="J33" s="129">
        <f>SUMIF(Table10[Reporting currency],"USD",Table10[Revenue value])+(IFERROR(SUMIF(Table10[Reporting currency],"&lt;&gt;USD",Table10[Revenue value])/'[1]Part 1 - About'!$E$45,0))</f>
        <v>14625000</v>
      </c>
      <c r="R33" s="145"/>
      <c r="S33" s="145"/>
      <c r="T33" s="145"/>
      <c r="U33" s="145"/>
      <c r="V33" s="145"/>
      <c r="W33" s="145"/>
      <c r="X33" s="145"/>
      <c r="Y33" s="145"/>
      <c r="Z33" s="145"/>
      <c r="AA33" s="145"/>
      <c r="AB33" s="145"/>
      <c r="AC33" s="145"/>
      <c r="AD33" s="145"/>
      <c r="AE33" s="145"/>
      <c r="AF33" s="145"/>
      <c r="AG33" s="145"/>
      <c r="AH33" s="145"/>
    </row>
    <row r="34" spans="3:34" s="111" customFormat="1" ht="16.5" thickBot="1" x14ac:dyDescent="0.35">
      <c r="G34" s="119"/>
      <c r="H34" s="148"/>
      <c r="I34" s="148"/>
      <c r="J34" s="147"/>
      <c r="R34" s="145"/>
      <c r="S34" s="145"/>
      <c r="T34" s="145"/>
      <c r="U34" s="145"/>
      <c r="V34" s="145"/>
      <c r="W34" s="145"/>
      <c r="X34" s="145"/>
      <c r="Y34" s="145"/>
      <c r="Z34" s="145"/>
      <c r="AA34" s="145"/>
      <c r="AB34" s="145"/>
      <c r="AC34" s="145"/>
      <c r="AD34" s="145"/>
      <c r="AE34" s="145"/>
      <c r="AF34" s="145"/>
      <c r="AG34" s="145"/>
      <c r="AH34" s="145"/>
    </row>
    <row r="35" spans="3:34" s="111" customFormat="1" ht="17.25" thickBot="1" x14ac:dyDescent="0.35">
      <c r="G35" s="119"/>
      <c r="H35" s="128" t="str">
        <f>"Total in "&amp;'[1]Part 1 - About'!$E$44</f>
        <v>Total in XXX</v>
      </c>
      <c r="I35" s="146"/>
      <c r="J35" s="129">
        <f>IF('[1]Part 1 - About'!$E$44="USD",0,SUMIF(Table10[Reporting currency],'[1]Part 1 - About'!$E$44,Table10[Revenue value]))+(IFERROR(SUMIF(Table10[Reporting currency],"USD",Table10[Revenue value])*'[1]Part 1 - About'!$E$45,0))</f>
        <v>0</v>
      </c>
      <c r="R35" s="145"/>
      <c r="S35" s="145"/>
      <c r="T35" s="145"/>
      <c r="U35" s="145"/>
      <c r="V35" s="145"/>
      <c r="W35" s="145"/>
      <c r="X35" s="145"/>
      <c r="Y35" s="145"/>
      <c r="Z35" s="145"/>
      <c r="AA35" s="145"/>
      <c r="AB35" s="145"/>
      <c r="AC35" s="145"/>
      <c r="AD35" s="145"/>
      <c r="AE35" s="145"/>
      <c r="AF35" s="145"/>
      <c r="AG35" s="145"/>
      <c r="AH35" s="145"/>
    </row>
    <row r="36" spans="3:34" s="111" customFormat="1" ht="15.75" x14ac:dyDescent="0.3">
      <c r="R36" s="145"/>
      <c r="S36" s="145"/>
      <c r="T36" s="145"/>
      <c r="U36" s="145"/>
      <c r="V36" s="145"/>
      <c r="W36" s="145"/>
      <c r="X36" s="145"/>
      <c r="Y36" s="145"/>
      <c r="Z36" s="145"/>
      <c r="AA36" s="145"/>
      <c r="AB36" s="145"/>
      <c r="AC36" s="145"/>
      <c r="AD36" s="145"/>
      <c r="AE36" s="145"/>
      <c r="AF36" s="145"/>
      <c r="AG36" s="145"/>
      <c r="AH36" s="145"/>
    </row>
    <row r="37" spans="3:34" ht="23.25" customHeight="1" x14ac:dyDescent="0.25">
      <c r="C37" s="450" t="s">
        <v>355</v>
      </c>
      <c r="D37" s="450"/>
      <c r="E37" s="450"/>
      <c r="F37" s="450"/>
      <c r="G37" s="450"/>
      <c r="H37" s="450"/>
      <c r="I37" s="450"/>
      <c r="J37" s="450"/>
      <c r="K37" s="450"/>
      <c r="L37" s="450"/>
      <c r="M37" s="450"/>
      <c r="N37" s="450"/>
      <c r="O37" s="330"/>
      <c r="P37" s="253"/>
      <c r="Q37" s="253"/>
      <c r="R37" s="329"/>
      <c r="S37" s="329"/>
      <c r="T37" s="329"/>
      <c r="U37" s="329"/>
      <c r="V37" s="329"/>
      <c r="W37" s="329"/>
      <c r="X37" s="329"/>
      <c r="Y37" s="329"/>
      <c r="Z37" s="329"/>
      <c r="AA37" s="329"/>
      <c r="AB37" s="329"/>
      <c r="AC37" s="329"/>
      <c r="AD37" s="329"/>
      <c r="AE37" s="329"/>
      <c r="AF37" s="329"/>
      <c r="AG37" s="329"/>
      <c r="AH37" s="329"/>
    </row>
    <row r="38" spans="3:34" s="111" customFormat="1" ht="15.75" x14ac:dyDescent="0.3">
      <c r="C38" s="445" t="s">
        <v>356</v>
      </c>
      <c r="D38" s="445"/>
      <c r="E38" s="445"/>
      <c r="F38" s="445"/>
      <c r="G38" s="445"/>
      <c r="H38" s="445"/>
      <c r="I38" s="445"/>
      <c r="J38" s="445"/>
      <c r="K38" s="445"/>
      <c r="L38" s="445"/>
      <c r="M38" s="445"/>
      <c r="N38" s="445"/>
      <c r="O38" s="326"/>
      <c r="R38" s="145"/>
      <c r="S38" s="145"/>
      <c r="T38" s="145"/>
      <c r="U38" s="145"/>
      <c r="V38" s="145"/>
      <c r="W38" s="145"/>
      <c r="X38" s="145"/>
      <c r="Y38" s="145"/>
      <c r="Z38" s="145"/>
      <c r="AA38" s="145"/>
      <c r="AB38" s="145"/>
      <c r="AC38" s="145"/>
      <c r="AD38" s="145"/>
      <c r="AE38" s="145"/>
      <c r="AF38" s="145"/>
      <c r="AG38" s="145"/>
      <c r="AH38" s="145"/>
    </row>
    <row r="39" spans="3:34" s="111" customFormat="1" ht="15.75" x14ac:dyDescent="0.3">
      <c r="C39" s="445"/>
      <c r="D39" s="445"/>
      <c r="E39" s="445"/>
      <c r="F39" s="445"/>
      <c r="G39" s="445"/>
      <c r="H39" s="445"/>
      <c r="I39" s="445"/>
      <c r="J39" s="445"/>
      <c r="K39" s="445"/>
      <c r="L39" s="445"/>
      <c r="M39" s="445"/>
      <c r="N39" s="445"/>
      <c r="O39" s="326"/>
      <c r="R39" s="145"/>
      <c r="S39" s="145"/>
      <c r="T39" s="145"/>
      <c r="U39" s="145"/>
      <c r="V39" s="145"/>
      <c r="W39" s="145"/>
      <c r="X39" s="145"/>
      <c r="Y39" s="145"/>
      <c r="Z39" s="145"/>
      <c r="AA39" s="145"/>
      <c r="AB39" s="145"/>
      <c r="AC39" s="145"/>
      <c r="AD39" s="145"/>
      <c r="AE39" s="145"/>
      <c r="AF39" s="145"/>
      <c r="AG39" s="145"/>
      <c r="AH39" s="145"/>
    </row>
    <row r="40" spans="3:34" s="111" customFormat="1" ht="15.75" x14ac:dyDescent="0.3">
      <c r="C40" s="445" t="s">
        <v>357</v>
      </c>
      <c r="D40" s="445"/>
      <c r="E40" s="445"/>
      <c r="F40" s="445"/>
      <c r="G40" s="445"/>
      <c r="H40" s="445"/>
      <c r="I40" s="445"/>
      <c r="J40" s="445"/>
      <c r="K40" s="445"/>
      <c r="L40" s="445"/>
      <c r="M40" s="445"/>
      <c r="N40" s="445"/>
      <c r="O40" s="326"/>
      <c r="R40" s="145"/>
      <c r="S40" s="145"/>
      <c r="T40" s="145"/>
      <c r="U40" s="145"/>
      <c r="V40" s="145"/>
      <c r="W40" s="145"/>
      <c r="X40" s="145"/>
      <c r="Y40" s="145"/>
      <c r="Z40" s="145"/>
      <c r="AA40" s="145"/>
      <c r="AB40" s="145"/>
      <c r="AC40" s="145"/>
      <c r="AD40" s="145"/>
      <c r="AE40" s="145"/>
      <c r="AF40" s="145"/>
      <c r="AG40" s="145"/>
      <c r="AH40" s="145"/>
    </row>
    <row r="41" spans="3:34" s="111" customFormat="1" ht="15.75" x14ac:dyDescent="0.3">
      <c r="C41" s="445" t="s">
        <v>359</v>
      </c>
      <c r="D41" s="445"/>
      <c r="E41" s="445"/>
      <c r="F41" s="445"/>
      <c r="G41" s="445"/>
      <c r="H41" s="445"/>
      <c r="I41" s="445"/>
      <c r="J41" s="445"/>
      <c r="K41" s="445"/>
      <c r="L41" s="445"/>
      <c r="M41" s="445"/>
      <c r="N41" s="445"/>
      <c r="O41" s="326"/>
      <c r="R41" s="145"/>
      <c r="S41" s="145"/>
      <c r="T41" s="145"/>
      <c r="U41" s="145"/>
      <c r="V41" s="145"/>
      <c r="W41" s="145"/>
      <c r="X41" s="145"/>
      <c r="Y41" s="145"/>
      <c r="Z41" s="145"/>
      <c r="AA41" s="145"/>
      <c r="AB41" s="145"/>
      <c r="AC41" s="145"/>
      <c r="AD41" s="145"/>
      <c r="AE41" s="145"/>
      <c r="AF41" s="145"/>
      <c r="AG41" s="145"/>
      <c r="AH41" s="145"/>
    </row>
    <row r="42" spans="3:34" s="111" customFormat="1" ht="15.75" x14ac:dyDescent="0.3">
      <c r="C42" s="445" t="s">
        <v>365</v>
      </c>
      <c r="D42" s="445"/>
      <c r="E42" s="445"/>
      <c r="F42" s="445"/>
      <c r="G42" s="445"/>
      <c r="H42" s="445"/>
      <c r="I42" s="445"/>
      <c r="J42" s="445"/>
      <c r="K42" s="445"/>
      <c r="L42" s="445"/>
      <c r="M42" s="445"/>
      <c r="N42" s="445"/>
      <c r="O42" s="326"/>
      <c r="R42" s="145"/>
      <c r="S42" s="145"/>
      <c r="T42" s="145"/>
      <c r="U42" s="145"/>
      <c r="V42" s="145"/>
      <c r="W42" s="145"/>
      <c r="X42" s="145"/>
      <c r="Y42" s="145"/>
      <c r="Z42" s="145"/>
      <c r="AA42" s="145"/>
      <c r="AB42" s="145"/>
      <c r="AC42" s="145"/>
      <c r="AD42" s="145"/>
      <c r="AE42" s="145"/>
      <c r="AF42" s="145"/>
      <c r="AG42" s="145"/>
      <c r="AH42" s="145"/>
    </row>
    <row r="43" spans="3:34" s="111" customFormat="1" ht="15.75" x14ac:dyDescent="0.3">
      <c r="C43" s="445" t="s">
        <v>367</v>
      </c>
      <c r="D43" s="445"/>
      <c r="E43" s="445"/>
      <c r="F43" s="445"/>
      <c r="G43" s="445"/>
      <c r="H43" s="445"/>
      <c r="I43" s="445"/>
      <c r="J43" s="445"/>
      <c r="K43" s="445"/>
      <c r="L43" s="445"/>
      <c r="M43" s="445"/>
      <c r="N43" s="445"/>
      <c r="O43" s="326"/>
      <c r="R43" s="145"/>
      <c r="S43" s="145"/>
      <c r="T43" s="145"/>
      <c r="U43" s="145"/>
      <c r="V43" s="145"/>
      <c r="W43" s="145"/>
      <c r="X43" s="145"/>
      <c r="Y43" s="145"/>
      <c r="Z43" s="145"/>
      <c r="AA43" s="145"/>
      <c r="AB43" s="145"/>
      <c r="AC43" s="145"/>
      <c r="AD43" s="145"/>
      <c r="AE43" s="145"/>
      <c r="AF43" s="145"/>
      <c r="AG43" s="145"/>
      <c r="AH43" s="145"/>
    </row>
    <row r="44" spans="3:34" s="111" customFormat="1" ht="15.75" x14ac:dyDescent="0.3">
      <c r="C44" s="445" t="s">
        <v>368</v>
      </c>
      <c r="D44" s="445"/>
      <c r="E44" s="445"/>
      <c r="F44" s="445"/>
      <c r="G44" s="445"/>
      <c r="H44" s="445"/>
      <c r="I44" s="445"/>
      <c r="J44" s="445"/>
      <c r="K44" s="445"/>
      <c r="L44" s="445"/>
      <c r="M44" s="445"/>
      <c r="N44" s="445"/>
      <c r="O44" s="326"/>
      <c r="R44" s="145"/>
      <c r="S44" s="145"/>
      <c r="T44" s="145"/>
      <c r="U44" s="145"/>
      <c r="V44" s="145"/>
      <c r="W44" s="145"/>
      <c r="X44" s="145"/>
      <c r="Y44" s="145"/>
      <c r="Z44" s="145"/>
      <c r="AA44" s="145"/>
      <c r="AB44" s="145"/>
      <c r="AC44" s="145"/>
      <c r="AD44" s="145"/>
      <c r="AE44" s="145"/>
      <c r="AF44" s="145"/>
      <c r="AG44" s="145"/>
      <c r="AH44" s="145"/>
    </row>
    <row r="45" spans="3:34" s="111" customFormat="1" ht="15.75" x14ac:dyDescent="0.3">
      <c r="C45" s="445"/>
      <c r="D45" s="445"/>
      <c r="E45" s="445"/>
      <c r="F45" s="445"/>
      <c r="G45" s="445"/>
      <c r="H45" s="445"/>
      <c r="I45" s="445"/>
      <c r="J45" s="445"/>
      <c r="K45" s="445"/>
      <c r="L45" s="445"/>
      <c r="M45" s="445"/>
      <c r="N45" s="445"/>
      <c r="O45" s="326"/>
      <c r="R45" s="145"/>
      <c r="S45" s="145"/>
      <c r="T45" s="145"/>
      <c r="U45" s="145"/>
      <c r="V45" s="145"/>
      <c r="W45" s="145"/>
      <c r="X45" s="145"/>
      <c r="Y45" s="145"/>
      <c r="Z45" s="145"/>
      <c r="AA45" s="145"/>
      <c r="AB45" s="145"/>
      <c r="AC45" s="145"/>
      <c r="AD45" s="145"/>
      <c r="AE45" s="145"/>
      <c r="AF45" s="145"/>
      <c r="AG45" s="145"/>
      <c r="AH45" s="145"/>
    </row>
    <row r="46" spans="3:34" s="111" customFormat="1" ht="16.5" customHeight="1" thickBot="1" x14ac:dyDescent="0.35">
      <c r="C46" s="444"/>
      <c r="D46" s="444"/>
      <c r="E46" s="444"/>
      <c r="F46" s="444"/>
      <c r="G46" s="444"/>
      <c r="H46" s="444"/>
      <c r="I46" s="444"/>
      <c r="J46" s="444"/>
      <c r="K46" s="444"/>
      <c r="L46" s="444"/>
      <c r="M46" s="444"/>
      <c r="N46" s="444"/>
      <c r="O46" s="322"/>
      <c r="R46" s="145"/>
      <c r="S46" s="145"/>
      <c r="T46" s="145"/>
      <c r="U46" s="145"/>
      <c r="V46" s="145"/>
      <c r="W46" s="145"/>
      <c r="X46" s="145"/>
      <c r="Y46" s="145"/>
      <c r="Z46" s="145"/>
      <c r="AA46" s="145"/>
      <c r="AB46" s="145"/>
      <c r="AC46" s="145"/>
      <c r="AD46" s="145"/>
      <c r="AE46" s="145"/>
      <c r="AF46" s="145"/>
      <c r="AG46" s="145"/>
      <c r="AH46" s="145"/>
    </row>
    <row r="47" spans="3:34" s="111" customFormat="1" ht="15.75" x14ac:dyDescent="0.3">
      <c r="C47" s="427"/>
      <c r="D47" s="427"/>
      <c r="E47" s="427"/>
      <c r="F47" s="427"/>
      <c r="G47" s="427"/>
      <c r="H47" s="427"/>
      <c r="I47" s="427"/>
      <c r="J47" s="427"/>
      <c r="K47" s="427"/>
      <c r="L47" s="427"/>
      <c r="M47" s="427"/>
      <c r="N47" s="427"/>
      <c r="O47" s="322"/>
      <c r="R47" s="145"/>
      <c r="S47" s="145"/>
      <c r="T47" s="145"/>
      <c r="U47" s="145"/>
      <c r="V47" s="145"/>
      <c r="W47" s="145"/>
      <c r="X47" s="145"/>
      <c r="Y47" s="145"/>
      <c r="Z47" s="145"/>
      <c r="AA47" s="145"/>
      <c r="AB47" s="145"/>
      <c r="AC47" s="145"/>
      <c r="AD47" s="145"/>
      <c r="AE47" s="145"/>
      <c r="AF47" s="145"/>
      <c r="AG47" s="145"/>
      <c r="AH47" s="145"/>
    </row>
    <row r="48" spans="3:34" s="111" customFormat="1" ht="16.5" thickBot="1" x14ac:dyDescent="0.35">
      <c r="C48" s="417"/>
      <c r="D48" s="418"/>
      <c r="E48" s="418"/>
      <c r="F48" s="418"/>
      <c r="G48" s="418"/>
      <c r="H48" s="418"/>
      <c r="I48" s="418"/>
      <c r="J48" s="418"/>
      <c r="K48" s="418"/>
      <c r="L48" s="418"/>
      <c r="M48" s="418"/>
      <c r="N48" s="418"/>
      <c r="O48" s="319"/>
      <c r="R48" s="145"/>
      <c r="S48" s="145"/>
      <c r="T48" s="145"/>
      <c r="U48" s="145"/>
      <c r="V48" s="145"/>
      <c r="W48" s="145"/>
      <c r="X48" s="145"/>
      <c r="Y48" s="145"/>
      <c r="Z48" s="145"/>
      <c r="AA48" s="145"/>
      <c r="AB48" s="145"/>
      <c r="AC48" s="145"/>
      <c r="AD48" s="145"/>
      <c r="AE48" s="145"/>
      <c r="AF48" s="145"/>
      <c r="AG48" s="145"/>
      <c r="AH48" s="145"/>
    </row>
    <row r="49" spans="3:34" s="111" customFormat="1" ht="15.75" x14ac:dyDescent="0.3">
      <c r="C49" s="419"/>
      <c r="D49" s="420"/>
      <c r="E49" s="420"/>
      <c r="F49" s="420"/>
      <c r="G49" s="420"/>
      <c r="H49" s="420"/>
      <c r="I49" s="420"/>
      <c r="J49" s="420"/>
      <c r="K49" s="420"/>
      <c r="L49" s="420"/>
      <c r="M49" s="420"/>
      <c r="N49" s="420"/>
      <c r="O49" s="319"/>
      <c r="R49" s="145"/>
      <c r="S49" s="145"/>
      <c r="T49" s="145"/>
      <c r="U49" s="145"/>
      <c r="V49" s="145"/>
      <c r="W49" s="145"/>
      <c r="X49" s="145"/>
      <c r="Y49" s="145"/>
      <c r="Z49" s="145"/>
      <c r="AA49" s="145"/>
      <c r="AB49" s="145"/>
      <c r="AC49" s="145"/>
      <c r="AD49" s="145"/>
      <c r="AE49" s="145"/>
      <c r="AF49" s="145"/>
      <c r="AG49" s="145"/>
      <c r="AH49" s="145"/>
    </row>
    <row r="50" spans="3:34" s="111" customFormat="1" ht="16.5" thickBot="1" x14ac:dyDescent="0.35">
      <c r="C50" s="428"/>
      <c r="D50" s="428"/>
      <c r="E50" s="428"/>
      <c r="F50" s="428"/>
      <c r="G50" s="428"/>
      <c r="H50" s="428"/>
      <c r="I50" s="428"/>
      <c r="J50" s="428"/>
      <c r="K50" s="428"/>
      <c r="L50" s="428"/>
      <c r="M50" s="428"/>
      <c r="N50" s="428"/>
      <c r="O50" s="322"/>
      <c r="R50" s="145"/>
      <c r="S50" s="145"/>
      <c r="T50" s="145"/>
      <c r="U50" s="145"/>
      <c r="V50" s="145"/>
      <c r="W50" s="145"/>
      <c r="X50" s="145"/>
      <c r="Y50" s="145"/>
      <c r="Z50" s="145"/>
      <c r="AA50" s="145"/>
      <c r="AB50" s="145"/>
      <c r="AC50" s="145"/>
      <c r="AD50" s="145"/>
      <c r="AE50" s="145"/>
      <c r="AF50" s="145"/>
      <c r="AG50" s="145"/>
      <c r="AH50" s="145"/>
    </row>
    <row r="51" spans="3:34" s="111" customFormat="1" ht="15.75" x14ac:dyDescent="0.3">
      <c r="C51" s="373" t="s">
        <v>30</v>
      </c>
      <c r="D51" s="373"/>
      <c r="E51" s="373"/>
      <c r="F51" s="373"/>
      <c r="G51" s="373"/>
      <c r="H51" s="373"/>
      <c r="I51" s="373"/>
      <c r="J51" s="373"/>
      <c r="K51" s="373"/>
      <c r="L51" s="373"/>
      <c r="M51" s="373"/>
      <c r="N51" s="373"/>
      <c r="O51" s="314"/>
      <c r="R51" s="145"/>
      <c r="S51" s="145"/>
      <c r="T51" s="145"/>
      <c r="U51" s="145"/>
      <c r="V51" s="145"/>
      <c r="W51" s="145"/>
      <c r="X51" s="145"/>
      <c r="Y51" s="145"/>
      <c r="Z51" s="145"/>
      <c r="AA51" s="145"/>
      <c r="AB51" s="145"/>
      <c r="AC51" s="145"/>
      <c r="AD51" s="145"/>
      <c r="AE51" s="145"/>
      <c r="AF51" s="145"/>
      <c r="AG51" s="145"/>
      <c r="AH51" s="145"/>
    </row>
    <row r="52" spans="3:34" s="111" customFormat="1" ht="15.75" customHeight="1" x14ac:dyDescent="0.3">
      <c r="C52" s="367" t="s">
        <v>31</v>
      </c>
      <c r="D52" s="367"/>
      <c r="E52" s="367"/>
      <c r="F52" s="367"/>
      <c r="G52" s="367"/>
      <c r="H52" s="367"/>
      <c r="I52" s="367"/>
      <c r="J52" s="367"/>
      <c r="K52" s="367"/>
      <c r="L52" s="367"/>
      <c r="M52" s="367"/>
      <c r="N52" s="367"/>
      <c r="O52" s="312"/>
      <c r="R52" s="145"/>
      <c r="S52" s="145"/>
      <c r="T52" s="145"/>
      <c r="U52" s="145"/>
      <c r="V52" s="145"/>
      <c r="W52" s="145"/>
      <c r="X52" s="145"/>
      <c r="Y52" s="145"/>
      <c r="Z52" s="145"/>
      <c r="AA52" s="145"/>
      <c r="AB52" s="145"/>
      <c r="AC52" s="145"/>
      <c r="AD52" s="145"/>
      <c r="AE52" s="145"/>
      <c r="AF52" s="145"/>
      <c r="AG52" s="145"/>
      <c r="AH52" s="145"/>
    </row>
    <row r="53" spans="3:34" s="111" customFormat="1" ht="15.75" x14ac:dyDescent="0.3">
      <c r="C53" s="373" t="s">
        <v>311</v>
      </c>
      <c r="D53" s="373"/>
      <c r="E53" s="373"/>
      <c r="F53" s="373"/>
      <c r="G53" s="373"/>
      <c r="H53" s="373"/>
      <c r="I53" s="373"/>
      <c r="J53" s="373"/>
      <c r="K53" s="373"/>
      <c r="L53" s="373"/>
      <c r="M53" s="373"/>
      <c r="N53" s="373"/>
      <c r="O53" s="314"/>
      <c r="R53" s="145"/>
      <c r="S53" s="145"/>
      <c r="T53" s="145"/>
      <c r="U53" s="145"/>
      <c r="V53" s="145"/>
      <c r="W53" s="145"/>
      <c r="X53" s="145"/>
      <c r="Y53" s="145"/>
      <c r="Z53" s="145"/>
      <c r="AA53" s="145"/>
      <c r="AB53" s="145"/>
      <c r="AC53" s="145"/>
      <c r="AD53" s="145"/>
      <c r="AE53" s="145"/>
      <c r="AF53" s="145"/>
      <c r="AG53" s="145"/>
      <c r="AH53" s="145"/>
    </row>
    <row r="56" spans="3:34" x14ac:dyDescent="0.25">
      <c r="C56" s="253"/>
      <c r="D56" s="253"/>
      <c r="E56" s="253"/>
      <c r="F56" s="253"/>
      <c r="G56" s="253"/>
      <c r="H56" s="253"/>
      <c r="I56" s="253"/>
      <c r="J56" s="144"/>
      <c r="K56" s="253"/>
      <c r="L56" s="253"/>
      <c r="M56" s="253"/>
      <c r="N56" s="253"/>
      <c r="P56" s="253"/>
      <c r="Q56" s="253"/>
      <c r="R56" s="329"/>
      <c r="S56" s="329"/>
      <c r="T56" s="329"/>
      <c r="U56" s="329"/>
      <c r="V56" s="329"/>
      <c r="W56" s="329"/>
      <c r="X56" s="329"/>
      <c r="Y56" s="329"/>
      <c r="Z56" s="329"/>
      <c r="AA56" s="329"/>
      <c r="AB56" s="329"/>
      <c r="AC56" s="329"/>
      <c r="AD56" s="329"/>
      <c r="AE56" s="329"/>
      <c r="AF56" s="329"/>
      <c r="AG56" s="329"/>
      <c r="AH56" s="329"/>
    </row>
    <row r="57" spans="3:34" x14ac:dyDescent="0.25">
      <c r="C57" s="253"/>
      <c r="D57" s="253"/>
      <c r="E57" s="253"/>
      <c r="F57" s="253"/>
      <c r="G57" s="253"/>
      <c r="H57" s="253"/>
      <c r="I57" s="253"/>
      <c r="J57" s="144"/>
      <c r="K57" s="142"/>
      <c r="L57" s="253"/>
      <c r="M57" s="253"/>
      <c r="N57" s="253"/>
      <c r="P57" s="253"/>
      <c r="Q57" s="253"/>
      <c r="R57" s="329"/>
      <c r="S57" s="329"/>
      <c r="T57" s="329"/>
      <c r="U57" s="329"/>
      <c r="V57" s="329"/>
      <c r="W57" s="329"/>
      <c r="X57" s="329"/>
      <c r="Y57" s="329"/>
      <c r="Z57" s="329"/>
      <c r="AA57" s="329"/>
      <c r="AB57" s="329"/>
      <c r="AC57" s="329"/>
      <c r="AD57" s="329"/>
      <c r="AE57" s="329"/>
      <c r="AF57" s="329"/>
      <c r="AG57" s="329"/>
      <c r="AH57" s="329"/>
    </row>
    <row r="59" spans="3:34" x14ac:dyDescent="0.25">
      <c r="C59" s="253"/>
      <c r="D59" s="253"/>
      <c r="E59" s="253"/>
      <c r="F59" s="253"/>
      <c r="G59" s="253"/>
      <c r="H59" s="253"/>
      <c r="I59" s="253"/>
      <c r="J59" s="143"/>
      <c r="K59" s="142"/>
      <c r="L59" s="253"/>
      <c r="M59" s="253"/>
      <c r="N59" s="253"/>
      <c r="P59" s="253"/>
      <c r="Q59" s="253"/>
      <c r="R59" s="329"/>
      <c r="S59" s="329"/>
      <c r="T59" s="329"/>
      <c r="U59" s="329"/>
      <c r="V59" s="329"/>
      <c r="W59" s="329"/>
      <c r="X59" s="329"/>
      <c r="Y59" s="329"/>
      <c r="Z59" s="329"/>
      <c r="AA59" s="329"/>
      <c r="AB59" s="329"/>
      <c r="AC59" s="329"/>
      <c r="AD59" s="329"/>
      <c r="AE59" s="329"/>
      <c r="AF59" s="329"/>
      <c r="AG59" s="329"/>
      <c r="AH59" s="329"/>
    </row>
  </sheetData>
  <protectedRanges>
    <protectedRange algorithmName="SHA-512" hashValue="19r0bVvPR7yZA0UiYij7Tv1CBk3noIABvFePbLhCJ4nk3L6A+Fy+RdPPS3STf+a52x4pG2PQK4FAkXK9epnlIA==" saltValue="gQC4yrLvnbJqxYZ0KSEoZA==" spinCount="100000" sqref="C32:D35 B15:D31 H15:H31 F32:H34 F35:G35" name="Government revenues_1"/>
    <protectedRange algorithmName="SHA-512" hashValue="19r0bVvPR7yZA0UiYij7Tv1CBk3noIABvFePbLhCJ4nk3L6A+Fy+RdPPS3STf+a52x4pG2PQK4FAkXK9epnlIA==" saltValue="gQC4yrLvnbJqxYZ0KSEoZA==" spinCount="100000" sqref="I15:I30 I33:I35" name="Government revenues_2"/>
  </protectedRanges>
  <mergeCells count="28">
    <mergeCell ref="C7:N7"/>
    <mergeCell ref="C8:N8"/>
    <mergeCell ref="C9:N9"/>
    <mergeCell ref="C44:N44"/>
    <mergeCell ref="C45:N45"/>
    <mergeCell ref="C10:N10"/>
    <mergeCell ref="C11:N11"/>
    <mergeCell ref="C37:N37"/>
    <mergeCell ref="C38:N38"/>
    <mergeCell ref="C39:N39"/>
    <mergeCell ref="C2:N2"/>
    <mergeCell ref="C3:N3"/>
    <mergeCell ref="C4:N4"/>
    <mergeCell ref="C5:N5"/>
    <mergeCell ref="C6:N6"/>
    <mergeCell ref="C53:N53"/>
    <mergeCell ref="B13:N13"/>
    <mergeCell ref="C47:N47"/>
    <mergeCell ref="C48:N48"/>
    <mergeCell ref="C49:N49"/>
    <mergeCell ref="C50:N50"/>
    <mergeCell ref="C51:N51"/>
    <mergeCell ref="C52:N52"/>
    <mergeCell ref="C46:N46"/>
    <mergeCell ref="C40:N40"/>
    <mergeCell ref="C41:N41"/>
    <mergeCell ref="C42:N42"/>
    <mergeCell ref="C43:N43"/>
  </mergeCells>
  <hyperlinks>
    <hyperlink ref="B13" r:id="rId1" location="r4-1" display="EITI Requirement 4.1"/>
  </hyperlinks>
  <pageMargins left="0.7" right="0.7" top="0.75" bottom="0.75" header="0.3" footer="0.3"/>
  <pageSetup paperSize="9" orientation="portrait"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S29"/>
  <sheetViews>
    <sheetView zoomScaleNormal="100" workbookViewId="0">
      <selection activeCell="B6" sqref="B6"/>
    </sheetView>
  </sheetViews>
  <sheetFormatPr defaultColWidth="10.5" defaultRowHeight="16.5" x14ac:dyDescent="0.3"/>
  <cols>
    <col min="1" max="1" width="14.875" style="262" customWidth="1"/>
    <col min="2" max="2" width="50.5" style="262" customWidth="1"/>
    <col min="3" max="3" width="2.5" style="262" customWidth="1"/>
    <col min="4" max="4" width="24" style="262" customWidth="1"/>
    <col min="5" max="5" width="2.5" style="262" customWidth="1"/>
    <col min="6" max="6" width="24" style="262" customWidth="1"/>
    <col min="7" max="7" width="2.5" style="262" customWidth="1"/>
    <col min="8" max="8" width="24" style="262" customWidth="1"/>
    <col min="9" max="9" width="2.5" style="262" customWidth="1"/>
    <col min="10" max="10" width="39.5" style="262" customWidth="1"/>
    <col min="11" max="11" width="2.5" style="262" customWidth="1"/>
    <col min="12" max="12" width="39.5" style="262" customWidth="1"/>
    <col min="13" max="13" width="3" style="262" customWidth="1"/>
    <col min="14" max="14" width="39.5" style="262" customWidth="1"/>
    <col min="15" max="15" width="3" style="262" customWidth="1"/>
    <col min="16" max="16" width="39.5" style="262" customWidth="1"/>
    <col min="17" max="17" width="3" style="262" customWidth="1"/>
    <col min="18" max="18" width="39.5" style="262" customWidth="1"/>
    <col min="19" max="19" width="3" style="262" customWidth="1"/>
    <col min="20" max="16384" width="10.5" style="262"/>
  </cols>
  <sheetData>
    <row r="1" spans="1:19" ht="27" x14ac:dyDescent="0.45">
      <c r="A1" s="261" t="s">
        <v>391</v>
      </c>
    </row>
    <row r="3" spans="1:19" s="45" customFormat="1" ht="110.25" x14ac:dyDescent="0.25">
      <c r="A3" s="317" t="s">
        <v>392</v>
      </c>
      <c r="B3" s="62" t="s">
        <v>393</v>
      </c>
      <c r="D3" s="11" t="s">
        <v>704</v>
      </c>
      <c r="F3" s="63"/>
      <c r="H3" s="63"/>
      <c r="J3" s="54"/>
      <c r="L3" s="44"/>
      <c r="N3" s="44"/>
      <c r="P3" s="44"/>
      <c r="R3" s="44"/>
    </row>
    <row r="4" spans="1:19" s="43" customFormat="1" ht="19.5" x14ac:dyDescent="0.25">
      <c r="A4" s="61"/>
      <c r="B4" s="52"/>
      <c r="D4" s="52"/>
      <c r="F4" s="52"/>
      <c r="H4" s="52"/>
      <c r="J4" s="53"/>
      <c r="L4" s="53"/>
    </row>
    <row r="5" spans="1:19" s="58" customFormat="1" ht="97.5" x14ac:dyDescent="0.25">
      <c r="A5" s="56"/>
      <c r="B5" s="57" t="s">
        <v>100</v>
      </c>
      <c r="D5" s="90" t="s">
        <v>101</v>
      </c>
      <c r="E5" s="50"/>
      <c r="F5" s="90" t="s">
        <v>102</v>
      </c>
      <c r="G5" s="50"/>
      <c r="H5" s="90" t="s">
        <v>103</v>
      </c>
      <c r="J5" s="51" t="s">
        <v>104</v>
      </c>
      <c r="K5" s="50"/>
      <c r="L5" s="51" t="s">
        <v>105</v>
      </c>
      <c r="M5" s="50"/>
      <c r="N5" s="51" t="s">
        <v>106</v>
      </c>
      <c r="O5" s="50"/>
      <c r="P5" s="51" t="s">
        <v>107</v>
      </c>
      <c r="Q5" s="50"/>
      <c r="R5" s="51" t="s">
        <v>108</v>
      </c>
      <c r="S5" s="50"/>
    </row>
    <row r="6" spans="1:19" s="43" customFormat="1" ht="19.5" x14ac:dyDescent="0.25">
      <c r="A6" s="61"/>
      <c r="B6" s="52"/>
      <c r="D6" s="52"/>
      <c r="F6" s="52"/>
      <c r="H6" s="52"/>
      <c r="J6" s="53"/>
      <c r="L6" s="53"/>
      <c r="N6" s="53"/>
      <c r="P6" s="53"/>
      <c r="R6" s="53"/>
    </row>
    <row r="7" spans="1:19" s="45" customFormat="1" ht="47.25" x14ac:dyDescent="0.25">
      <c r="A7" s="317" t="s">
        <v>123</v>
      </c>
      <c r="B7" s="62" t="s">
        <v>394</v>
      </c>
      <c r="D7" s="11" t="s">
        <v>695</v>
      </c>
      <c r="F7" s="63"/>
      <c r="H7" s="63"/>
      <c r="J7" s="54"/>
      <c r="K7" s="43"/>
      <c r="L7" s="44"/>
      <c r="M7" s="43"/>
      <c r="N7" s="44"/>
      <c r="O7" s="43"/>
      <c r="P7" s="44"/>
      <c r="R7" s="44"/>
    </row>
    <row r="8" spans="1:19" s="43" customFormat="1" ht="19.5" x14ac:dyDescent="0.25">
      <c r="A8" s="61"/>
      <c r="B8" s="52"/>
      <c r="D8" s="52"/>
      <c r="F8" s="52"/>
      <c r="H8" s="52"/>
      <c r="J8" s="53"/>
      <c r="L8" s="53"/>
      <c r="N8" s="53"/>
      <c r="P8" s="53"/>
      <c r="R8" s="53"/>
    </row>
    <row r="9" spans="1:19" s="43" customFormat="1" ht="47.25" x14ac:dyDescent="0.25">
      <c r="A9" s="61"/>
      <c r="B9" s="59" t="s">
        <v>395</v>
      </c>
      <c r="D9" s="11" t="s">
        <v>125</v>
      </c>
      <c r="F9" s="11" t="str">
        <f>IF(D9=[2]Lists!$K$4,"&lt; Input URL to data source &gt;",IF(D9=[2]Lists!$K$5,"&lt; Reference section in EITI Report or URL &gt;",IF(D9=[2]Lists!$K$6,"&lt; Reference evidence of non-applicability &gt;","")))</f>
        <v/>
      </c>
      <c r="H9" s="11" t="str">
        <f>IF(F9=[2]Lists!$K$4,"&lt; Input URL to data source &gt;",IF(F9=[2]Lists!$K$5,"&lt; Reference section in EITI Report or URL &gt;",IF(F9=[2]Lists!$K$6,"&lt; Reference evidence of non-applicability &gt;","")))</f>
        <v/>
      </c>
      <c r="J9" s="409"/>
      <c r="L9" s="44"/>
      <c r="N9" s="44"/>
      <c r="P9" s="44"/>
      <c r="R9" s="44"/>
    </row>
    <row r="10" spans="1:19" s="10" customFormat="1" ht="31.5" x14ac:dyDescent="0.25">
      <c r="A10" s="15"/>
      <c r="B10" s="59" t="s">
        <v>396</v>
      </c>
      <c r="D10" s="11" t="s">
        <v>112</v>
      </c>
      <c r="F10" s="11" t="str">
        <f>IF(D10=[2]Lists!$K$4,"&lt; Input URL to data source &gt;",IF(D10=[2]Lists!$K$5,"&lt; Reference section in EITI Report or URL &gt;",IF(D10=[2]Lists!$K$6,"&lt; Reference evidence of non-applicability &gt;","")))</f>
        <v/>
      </c>
      <c r="G10" s="43"/>
      <c r="H10" s="11" t="str">
        <f>IF(F10=[2]Lists!$K$4,"&lt; Input URL to data source &gt;",IF(F10=[2]Lists!$K$5,"&lt; Reference section in EITI Report or URL &gt;",IF(F10=[2]Lists!$K$6,"&lt; Reference evidence of non-applicability &gt;","")))</f>
        <v/>
      </c>
      <c r="I10" s="43"/>
      <c r="J10" s="410"/>
      <c r="K10" s="43"/>
      <c r="L10" s="44"/>
      <c r="M10" s="43"/>
      <c r="N10" s="44"/>
      <c r="O10" s="43"/>
      <c r="P10" s="44"/>
      <c r="Q10" s="43"/>
      <c r="R10" s="44"/>
      <c r="S10" s="43"/>
    </row>
    <row r="11" spans="1:19" s="10" customFormat="1" ht="15.75" x14ac:dyDescent="0.25">
      <c r="A11" s="15"/>
      <c r="B11" s="60" t="s">
        <v>397</v>
      </c>
      <c r="D11" s="31"/>
      <c r="F11" s="31"/>
      <c r="G11" s="45"/>
      <c r="H11" s="31"/>
      <c r="I11" s="45"/>
      <c r="J11" s="410"/>
      <c r="K11" s="45"/>
      <c r="L11" s="44"/>
      <c r="M11" s="45"/>
      <c r="N11" s="44"/>
      <c r="O11" s="45"/>
      <c r="P11" s="44"/>
      <c r="Q11" s="45"/>
      <c r="R11" s="44"/>
      <c r="S11" s="45"/>
    </row>
    <row r="12" spans="1:19" s="10" customFormat="1" ht="19.5" x14ac:dyDescent="0.25">
      <c r="A12" s="15"/>
      <c r="B12" s="25" t="s">
        <v>214</v>
      </c>
      <c r="D12" s="11" t="s">
        <v>81</v>
      </c>
      <c r="F12" s="11" t="s">
        <v>215</v>
      </c>
      <c r="G12" s="43"/>
      <c r="H12" s="11" t="s">
        <v>215</v>
      </c>
      <c r="I12" s="43"/>
      <c r="J12" s="410"/>
      <c r="K12" s="43"/>
      <c r="L12" s="44"/>
      <c r="M12" s="43"/>
      <c r="N12" s="44"/>
      <c r="O12" s="43"/>
      <c r="P12" s="44"/>
      <c r="Q12" s="43"/>
      <c r="R12" s="44"/>
      <c r="S12" s="43"/>
    </row>
    <row r="13" spans="1:19" s="10" customFormat="1" ht="15.75" x14ac:dyDescent="0.25">
      <c r="A13" s="15"/>
      <c r="B13" s="25" t="s">
        <v>217</v>
      </c>
      <c r="D13" s="11" t="s">
        <v>81</v>
      </c>
      <c r="F13" s="11" t="s">
        <v>218</v>
      </c>
      <c r="G13" s="45"/>
      <c r="H13" s="11" t="s">
        <v>218</v>
      </c>
      <c r="I13" s="45"/>
      <c r="J13" s="410"/>
      <c r="K13" s="45"/>
      <c r="L13" s="44"/>
      <c r="M13" s="45"/>
      <c r="N13" s="44"/>
      <c r="O13" s="45"/>
      <c r="P13" s="44"/>
      <c r="Q13" s="45"/>
      <c r="R13" s="44"/>
      <c r="S13" s="45"/>
    </row>
    <row r="14" spans="1:19" s="10" customFormat="1" ht="19.5" x14ac:dyDescent="0.25">
      <c r="A14" s="15"/>
      <c r="B14" s="25" t="s">
        <v>225</v>
      </c>
      <c r="D14" s="11" t="s">
        <v>81</v>
      </c>
      <c r="F14" s="11" t="s">
        <v>223</v>
      </c>
      <c r="G14" s="43"/>
      <c r="H14" s="11" t="s">
        <v>223</v>
      </c>
      <c r="I14" s="43"/>
      <c r="J14" s="410"/>
      <c r="K14" s="43"/>
      <c r="L14" s="44"/>
      <c r="M14" s="43"/>
      <c r="N14" s="44"/>
      <c r="O14" s="43"/>
      <c r="P14" s="44"/>
      <c r="Q14" s="43"/>
      <c r="R14" s="44"/>
      <c r="S14" s="43"/>
    </row>
    <row r="15" spans="1:19" s="10" customFormat="1" x14ac:dyDescent="0.3">
      <c r="A15" s="15"/>
      <c r="B15" s="60" t="s">
        <v>398</v>
      </c>
      <c r="D15" s="31"/>
      <c r="F15" s="31"/>
      <c r="G15" s="265"/>
      <c r="H15" s="31"/>
      <c r="I15" s="265"/>
      <c r="J15" s="410"/>
      <c r="K15" s="265"/>
      <c r="L15" s="44"/>
      <c r="M15" s="265"/>
      <c r="N15" s="44"/>
      <c r="O15" s="265"/>
      <c r="P15" s="44"/>
      <c r="Q15" s="265"/>
      <c r="R15" s="44"/>
      <c r="S15" s="265"/>
    </row>
    <row r="16" spans="1:19" s="10" customFormat="1" x14ac:dyDescent="0.3">
      <c r="A16" s="15"/>
      <c r="B16" s="25" t="s">
        <v>214</v>
      </c>
      <c r="D16" s="11" t="s">
        <v>81</v>
      </c>
      <c r="F16" s="11" t="s">
        <v>215</v>
      </c>
      <c r="G16" s="265"/>
      <c r="H16" s="11" t="s">
        <v>215</v>
      </c>
      <c r="I16" s="265"/>
      <c r="J16" s="410"/>
      <c r="K16" s="265"/>
      <c r="L16" s="44"/>
      <c r="M16" s="265"/>
      <c r="N16" s="44"/>
      <c r="O16" s="265"/>
      <c r="P16" s="44"/>
      <c r="Q16" s="265"/>
      <c r="R16" s="44"/>
      <c r="S16" s="265"/>
    </row>
    <row r="17" spans="1:19" s="10" customFormat="1" x14ac:dyDescent="0.3">
      <c r="A17" s="15"/>
      <c r="B17" s="26" t="str">
        <f>LEFT(B16,SEARCH(",",B16))&amp;" value"</f>
        <v>Crude oil (2709), value</v>
      </c>
      <c r="D17" s="11" t="s">
        <v>81</v>
      </c>
      <c r="F17" s="11" t="s">
        <v>216</v>
      </c>
      <c r="G17" s="265"/>
      <c r="H17" s="11" t="s">
        <v>216</v>
      </c>
      <c r="I17" s="265"/>
      <c r="J17" s="410"/>
      <c r="K17" s="265"/>
      <c r="L17" s="44"/>
      <c r="M17" s="265"/>
      <c r="N17" s="44"/>
      <c r="O17" s="265"/>
      <c r="P17" s="44"/>
      <c r="Q17" s="265"/>
      <c r="R17" s="44"/>
      <c r="S17" s="265"/>
    </row>
    <row r="18" spans="1:19" s="10" customFormat="1" x14ac:dyDescent="0.3">
      <c r="A18" s="15"/>
      <c r="B18" s="25" t="s">
        <v>217</v>
      </c>
      <c r="D18" s="11" t="s">
        <v>81</v>
      </c>
      <c r="F18" s="11" t="s">
        <v>218</v>
      </c>
      <c r="G18" s="265"/>
      <c r="H18" s="11" t="s">
        <v>218</v>
      </c>
      <c r="I18" s="265"/>
      <c r="J18" s="410"/>
      <c r="K18" s="265"/>
      <c r="L18" s="44"/>
      <c r="M18" s="265"/>
      <c r="N18" s="44"/>
      <c r="O18" s="265"/>
      <c r="P18" s="44"/>
      <c r="Q18" s="265"/>
      <c r="R18" s="44"/>
      <c r="S18" s="265"/>
    </row>
    <row r="19" spans="1:19" s="10" customFormat="1" x14ac:dyDescent="0.3">
      <c r="A19" s="15"/>
      <c r="B19" s="26" t="str">
        <f>LEFT(B18,SEARCH(",",B18))&amp;" value"</f>
        <v>Natural gas (2711), value</v>
      </c>
      <c r="D19" s="11" t="s">
        <v>81</v>
      </c>
      <c r="F19" s="11" t="s">
        <v>216</v>
      </c>
      <c r="G19" s="265"/>
      <c r="H19" s="11" t="s">
        <v>216</v>
      </c>
      <c r="I19" s="265"/>
      <c r="J19" s="410"/>
      <c r="K19" s="265"/>
      <c r="L19" s="44"/>
      <c r="M19" s="265"/>
      <c r="N19" s="44"/>
      <c r="O19" s="265"/>
      <c r="P19" s="44"/>
      <c r="Q19" s="265"/>
      <c r="R19" s="44"/>
      <c r="S19" s="265"/>
    </row>
    <row r="20" spans="1:19" s="10" customFormat="1" x14ac:dyDescent="0.3">
      <c r="A20" s="15"/>
      <c r="B20" s="25" t="s">
        <v>225</v>
      </c>
      <c r="D20" s="11" t="s">
        <v>81</v>
      </c>
      <c r="F20" s="11" t="s">
        <v>223</v>
      </c>
      <c r="G20" s="265"/>
      <c r="H20" s="11" t="s">
        <v>223</v>
      </c>
      <c r="I20" s="265"/>
      <c r="J20" s="410"/>
      <c r="K20" s="265"/>
      <c r="L20" s="44"/>
      <c r="M20" s="265"/>
      <c r="N20" s="44"/>
      <c r="O20" s="265"/>
      <c r="P20" s="44"/>
      <c r="Q20" s="265"/>
      <c r="R20" s="44"/>
      <c r="S20" s="265"/>
    </row>
    <row r="21" spans="1:19" s="10" customFormat="1" x14ac:dyDescent="0.3">
      <c r="A21" s="15"/>
      <c r="B21" s="26" t="str">
        <f>LEFT(B20,SEARCH(",",B20))&amp;" value"</f>
        <v>Add commodities here, value</v>
      </c>
      <c r="D21" s="11" t="s">
        <v>81</v>
      </c>
      <c r="F21" s="11" t="s">
        <v>216</v>
      </c>
      <c r="G21" s="265"/>
      <c r="H21" s="11" t="s">
        <v>216</v>
      </c>
      <c r="I21" s="265"/>
      <c r="J21" s="410"/>
      <c r="K21" s="265"/>
      <c r="L21" s="44"/>
      <c r="M21" s="265"/>
      <c r="N21" s="44"/>
      <c r="O21" s="265"/>
      <c r="P21" s="44"/>
      <c r="Q21" s="265"/>
      <c r="R21" s="44"/>
      <c r="S21" s="265"/>
    </row>
    <row r="22" spans="1:19" s="10" customFormat="1" ht="47.25" x14ac:dyDescent="0.3">
      <c r="A22" s="15"/>
      <c r="B22" s="60" t="s">
        <v>399</v>
      </c>
      <c r="D22" s="11" t="s">
        <v>125</v>
      </c>
      <c r="E22" s="43"/>
      <c r="F22" s="11" t="str">
        <f>IF(D22=[2]Lists!$K$4,"&lt; Input URL to data source &gt;",IF(D22=[2]Lists!$K$5,"&lt; Reference section in EITI Report or URL &gt;",IF(D22=[2]Lists!$K$6,"&lt; Reference evidence of non-applicability &gt;","")))</f>
        <v/>
      </c>
      <c r="G22" s="265"/>
      <c r="H22" s="11" t="str">
        <f>IF(F22=[2]Lists!$K$4,"&lt; Input URL to data source &gt;",IF(F22=[2]Lists!$K$5,"&lt; Reference section in EITI Report or URL &gt;",IF(F22=[2]Lists!$K$6,"&lt; Reference evidence of non-applicability &gt;","")))</f>
        <v/>
      </c>
      <c r="I22" s="265"/>
      <c r="J22" s="410"/>
      <c r="K22" s="265"/>
      <c r="L22" s="44"/>
      <c r="M22" s="265"/>
      <c r="N22" s="44"/>
      <c r="O22" s="265"/>
      <c r="P22" s="44"/>
      <c r="Q22" s="265"/>
      <c r="R22" s="44"/>
      <c r="S22" s="265"/>
    </row>
    <row r="23" spans="1:19" s="10" customFormat="1" ht="47.25" x14ac:dyDescent="0.3">
      <c r="A23" s="15"/>
      <c r="B23" s="60" t="s">
        <v>400</v>
      </c>
      <c r="D23" s="11" t="s">
        <v>125</v>
      </c>
      <c r="E23" s="43"/>
      <c r="F23" s="11" t="str">
        <f>IF(D23=[2]Lists!$K$4,"&lt; Input URL to data source &gt;",IF(D23=[2]Lists!$K$5,"&lt; Reference section in EITI Report or URL &gt;",IF(D23=[2]Lists!$K$6,"&lt; Reference evidence of non-applicability &gt;","")))</f>
        <v/>
      </c>
      <c r="G23" s="265"/>
      <c r="H23" s="11" t="str">
        <f>IF(F23=[2]Lists!$K$4,"&lt; Input URL to data source &gt;",IF(F23=[2]Lists!$K$5,"&lt; Reference section in EITI Report or URL &gt;",IF(F23=[2]Lists!$K$6,"&lt; Reference evidence of non-applicability &gt;","")))</f>
        <v/>
      </c>
      <c r="I23" s="265"/>
      <c r="J23" s="410"/>
      <c r="K23" s="265"/>
      <c r="L23" s="44"/>
      <c r="M23" s="265"/>
      <c r="N23" s="44"/>
      <c r="O23" s="265"/>
      <c r="P23" s="44"/>
      <c r="Q23" s="265"/>
      <c r="R23" s="44"/>
      <c r="S23" s="265"/>
    </row>
    <row r="24" spans="1:19" s="10" customFormat="1" ht="47.25" x14ac:dyDescent="0.3">
      <c r="A24" s="15"/>
      <c r="B24" s="60" t="s">
        <v>401</v>
      </c>
      <c r="D24" s="11" t="s">
        <v>125</v>
      </c>
      <c r="E24" s="43"/>
      <c r="F24" s="11"/>
      <c r="G24" s="265"/>
      <c r="H24" s="11"/>
      <c r="I24" s="265"/>
      <c r="J24" s="410"/>
      <c r="K24" s="265"/>
      <c r="L24" s="44"/>
      <c r="M24" s="265"/>
      <c r="N24" s="44"/>
      <c r="O24" s="265"/>
      <c r="P24" s="44"/>
      <c r="Q24" s="265"/>
      <c r="R24" s="44"/>
      <c r="S24" s="265"/>
    </row>
    <row r="25" spans="1:19" s="10" customFormat="1" ht="110.25" x14ac:dyDescent="0.3">
      <c r="A25" s="15"/>
      <c r="B25" s="60" t="s">
        <v>402</v>
      </c>
      <c r="D25" s="11" t="s">
        <v>125</v>
      </c>
      <c r="E25" s="43"/>
      <c r="F25" s="11"/>
      <c r="G25" s="265"/>
      <c r="H25" s="11"/>
      <c r="I25" s="265"/>
      <c r="J25" s="410"/>
      <c r="K25" s="265"/>
      <c r="L25" s="44"/>
      <c r="M25" s="265"/>
      <c r="N25" s="44"/>
      <c r="O25" s="265"/>
      <c r="P25" s="44"/>
      <c r="Q25" s="265"/>
      <c r="R25" s="44"/>
      <c r="S25" s="265"/>
    </row>
    <row r="26" spans="1:19" s="10" customFormat="1" ht="78.75" x14ac:dyDescent="0.3">
      <c r="A26" s="15"/>
      <c r="B26" s="60" t="s">
        <v>403</v>
      </c>
      <c r="D26" s="11" t="s">
        <v>125</v>
      </c>
      <c r="E26" s="43"/>
      <c r="F26" s="11"/>
      <c r="G26" s="265"/>
      <c r="H26" s="11"/>
      <c r="I26" s="265"/>
      <c r="J26" s="410"/>
      <c r="K26" s="265"/>
      <c r="L26" s="44"/>
      <c r="M26" s="265"/>
      <c r="N26" s="44"/>
      <c r="O26" s="265"/>
      <c r="P26" s="44"/>
      <c r="Q26" s="265"/>
      <c r="R26" s="44"/>
      <c r="S26" s="265"/>
    </row>
    <row r="27" spans="1:19" s="10" customFormat="1" ht="78.75" x14ac:dyDescent="0.3">
      <c r="A27" s="15"/>
      <c r="B27" s="60" t="s">
        <v>404</v>
      </c>
      <c r="D27" s="11" t="s">
        <v>125</v>
      </c>
      <c r="E27" s="43"/>
      <c r="F27" s="11"/>
      <c r="G27" s="265"/>
      <c r="H27" s="11"/>
      <c r="I27" s="265"/>
      <c r="J27" s="410"/>
      <c r="K27" s="265"/>
      <c r="L27" s="44"/>
      <c r="M27" s="265"/>
      <c r="N27" s="44"/>
      <c r="O27" s="265"/>
      <c r="P27" s="44"/>
      <c r="Q27" s="265"/>
      <c r="R27" s="44"/>
      <c r="S27" s="265"/>
    </row>
    <row r="28" spans="1:19" s="10" customFormat="1" ht="31.5" x14ac:dyDescent="0.3">
      <c r="A28" s="15"/>
      <c r="B28" s="60" t="s">
        <v>405</v>
      </c>
      <c r="D28" s="11" t="s">
        <v>81</v>
      </c>
      <c r="F28" s="11" t="s">
        <v>216</v>
      </c>
      <c r="G28" s="265"/>
      <c r="H28" s="11" t="s">
        <v>216</v>
      </c>
      <c r="I28" s="265"/>
      <c r="J28" s="411"/>
      <c r="K28" s="265"/>
      <c r="L28" s="44"/>
      <c r="M28" s="265"/>
      <c r="N28" s="44"/>
      <c r="O28" s="265"/>
      <c r="P28" s="44"/>
      <c r="Q28" s="265"/>
      <c r="R28" s="44"/>
      <c r="S28" s="265"/>
    </row>
    <row r="29" spans="1:19" s="264" customFormat="1" x14ac:dyDescent="0.3">
      <c r="A29" s="263"/>
    </row>
  </sheetData>
  <mergeCells count="1">
    <mergeCell ref="J9:J28"/>
  </mergeCells>
  <pageMargins left="0.7" right="0.7" top="0.75" bottom="0.75" header="0.3" footer="0.3"/>
  <pageSetup paperSize="8" orientation="landscape"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S17"/>
  <sheetViews>
    <sheetView tabSelected="1" zoomScale="90" zoomScaleNormal="90" workbookViewId="0">
      <selection activeCell="H10" sqref="H10"/>
    </sheetView>
  </sheetViews>
  <sheetFormatPr defaultColWidth="10.5" defaultRowHeight="16.5" x14ac:dyDescent="0.3"/>
  <cols>
    <col min="1" max="1" width="17.375" style="262" customWidth="1"/>
    <col min="2" max="2" width="45.5" style="262" customWidth="1"/>
    <col min="3" max="3" width="3.375" style="262" customWidth="1"/>
    <col min="4" max="4" width="26" style="262" customWidth="1"/>
    <col min="5" max="5" width="3.375" style="262" customWidth="1"/>
    <col min="6" max="6" width="26" style="262" customWidth="1"/>
    <col min="7" max="7" width="3.375" style="262" customWidth="1"/>
    <col min="8" max="8" width="26" style="262" customWidth="1"/>
    <col min="9" max="9" width="9.25" style="262" customWidth="1"/>
    <col min="10" max="10" width="39.5" style="262" customWidth="1"/>
    <col min="11" max="11" width="3" style="262" customWidth="1"/>
    <col min="12" max="12" width="39.5" style="262" customWidth="1"/>
    <col min="13" max="13" width="3" style="262" customWidth="1"/>
    <col min="14" max="14" width="39.5" style="262" customWidth="1"/>
    <col min="15" max="15" width="3" style="262" customWidth="1"/>
    <col min="16" max="16" width="39.5" style="262" customWidth="1"/>
    <col min="17" max="17" width="3" style="262" customWidth="1"/>
    <col min="18" max="18" width="39.5" style="262" customWidth="1"/>
    <col min="19" max="19" width="3" style="262" customWidth="1"/>
    <col min="20" max="16384" width="10.5" style="262"/>
  </cols>
  <sheetData>
    <row r="1" spans="1:19" ht="27" x14ac:dyDescent="0.45">
      <c r="A1" s="261" t="s">
        <v>406</v>
      </c>
    </row>
    <row r="3" spans="1:19" s="45" customFormat="1" ht="157.5" x14ac:dyDescent="0.25">
      <c r="A3" s="317" t="s">
        <v>407</v>
      </c>
      <c r="B3" s="62" t="s">
        <v>408</v>
      </c>
      <c r="D3" s="11" t="s">
        <v>99</v>
      </c>
      <c r="F3" s="63"/>
      <c r="H3" s="63"/>
      <c r="J3" s="54"/>
      <c r="L3" s="44"/>
      <c r="N3" s="44"/>
      <c r="P3" s="44"/>
      <c r="R3" s="44"/>
    </row>
    <row r="4" spans="1:19" s="43" customFormat="1" ht="19.5" x14ac:dyDescent="0.25">
      <c r="A4" s="61"/>
      <c r="B4" s="52"/>
      <c r="D4" s="52"/>
      <c r="F4" s="52"/>
      <c r="H4" s="52"/>
      <c r="J4" s="53"/>
      <c r="L4" s="53"/>
    </row>
    <row r="5" spans="1:19" s="58" customFormat="1" ht="97.5" x14ac:dyDescent="0.25">
      <c r="A5" s="56"/>
      <c r="B5" s="57" t="s">
        <v>100</v>
      </c>
      <c r="D5" s="90" t="s">
        <v>101</v>
      </c>
      <c r="E5" s="50"/>
      <c r="F5" s="90" t="s">
        <v>102</v>
      </c>
      <c r="G5" s="50"/>
      <c r="H5" s="90" t="s">
        <v>103</v>
      </c>
      <c r="J5" s="51" t="s">
        <v>104</v>
      </c>
      <c r="K5" s="50"/>
      <c r="L5" s="51" t="s">
        <v>105</v>
      </c>
      <c r="M5" s="50"/>
      <c r="N5" s="51" t="s">
        <v>106</v>
      </c>
      <c r="O5" s="50"/>
      <c r="P5" s="51" t="s">
        <v>107</v>
      </c>
      <c r="Q5" s="50"/>
      <c r="R5" s="51" t="s">
        <v>108</v>
      </c>
      <c r="S5" s="50"/>
    </row>
    <row r="6" spans="1:19" s="43" customFormat="1" ht="19.5" x14ac:dyDescent="0.25">
      <c r="A6" s="61"/>
      <c r="B6" s="52"/>
      <c r="D6" s="52"/>
      <c r="F6" s="52"/>
      <c r="H6" s="52"/>
      <c r="J6" s="53"/>
      <c r="L6" s="53"/>
      <c r="N6" s="53"/>
      <c r="P6" s="53"/>
      <c r="R6" s="53"/>
    </row>
    <row r="7" spans="1:19" s="45" customFormat="1" ht="31.5" x14ac:dyDescent="0.25">
      <c r="A7" s="317" t="s">
        <v>123</v>
      </c>
      <c r="B7" s="62" t="s">
        <v>409</v>
      </c>
      <c r="D7" s="11" t="s">
        <v>388</v>
      </c>
      <c r="F7" s="63"/>
      <c r="H7" s="63"/>
      <c r="J7" s="54"/>
      <c r="L7" s="44"/>
      <c r="N7" s="44"/>
      <c r="P7" s="44"/>
      <c r="R7" s="44"/>
    </row>
    <row r="8" spans="1:19" s="43" customFormat="1" ht="19.5" x14ac:dyDescent="0.25">
      <c r="A8" s="61"/>
      <c r="B8" s="52"/>
      <c r="D8" s="52"/>
      <c r="F8" s="52"/>
      <c r="H8" s="52"/>
      <c r="J8" s="53"/>
      <c r="L8" s="53"/>
      <c r="N8" s="53"/>
      <c r="P8" s="53"/>
      <c r="R8" s="53"/>
    </row>
    <row r="9" spans="1:19" s="10" customFormat="1" ht="31.5" x14ac:dyDescent="0.25">
      <c r="A9" s="15"/>
      <c r="B9" s="59" t="s">
        <v>410</v>
      </c>
      <c r="D9" s="11" t="s">
        <v>112</v>
      </c>
      <c r="F9" s="11" t="str">
        <f>IF(D9=[2]Lists!$K$4,"&lt; Input URL to data source &gt;",IF(D9=[2]Lists!$K$5,"&lt; Reference section in EITI Report or URL &gt;",IF(D9=[2]Lists!$K$6,"&lt; Reference evidence of non-applicability &gt;","")))</f>
        <v/>
      </c>
      <c r="G9" s="43"/>
      <c r="H9" s="11" t="str">
        <f>IF(F9=[2]Lists!$K$4,"&lt; Input URL to data source &gt;",IF(F9=[2]Lists!$K$5,"&lt; Reference section in EITI Report or URL &gt;",IF(F9=[2]Lists!$K$6,"&lt; Reference evidence of non-applicability &gt;","")))</f>
        <v/>
      </c>
      <c r="I9" s="43"/>
      <c r="J9" s="409"/>
      <c r="K9" s="43"/>
      <c r="L9" s="44"/>
      <c r="M9" s="43"/>
      <c r="N9" s="44"/>
      <c r="O9" s="43"/>
      <c r="P9" s="44"/>
      <c r="Q9" s="43"/>
      <c r="R9" s="44"/>
      <c r="S9" s="43"/>
    </row>
    <row r="10" spans="1:19" s="10" customFormat="1" ht="31.5" x14ac:dyDescent="0.25">
      <c r="A10" s="15"/>
      <c r="B10" s="65" t="s">
        <v>411</v>
      </c>
      <c r="D10" s="11" t="s">
        <v>699</v>
      </c>
      <c r="F10" s="363" t="s">
        <v>696</v>
      </c>
      <c r="G10" s="43"/>
      <c r="H10" s="364" t="s">
        <v>697</v>
      </c>
      <c r="I10" s="43" t="s">
        <v>698</v>
      </c>
      <c r="J10" s="410"/>
      <c r="K10" s="43"/>
      <c r="L10" s="44"/>
      <c r="M10" s="43"/>
      <c r="N10" s="44"/>
      <c r="O10" s="43"/>
      <c r="P10" s="44"/>
      <c r="Q10" s="43"/>
      <c r="R10" s="44"/>
      <c r="S10" s="43"/>
    </row>
    <row r="11" spans="1:19" s="10" customFormat="1" ht="47.25" x14ac:dyDescent="0.25">
      <c r="A11" s="15"/>
      <c r="B11" s="65" t="s">
        <v>412</v>
      </c>
      <c r="D11" s="11" t="s">
        <v>700</v>
      </c>
      <c r="F11" s="363" t="s">
        <v>696</v>
      </c>
      <c r="G11" s="43"/>
      <c r="H11" s="364" t="s">
        <v>697</v>
      </c>
      <c r="I11" s="43" t="s">
        <v>698</v>
      </c>
      <c r="J11" s="410"/>
      <c r="K11" s="43"/>
      <c r="L11" s="44"/>
      <c r="M11" s="43"/>
      <c r="N11" s="44"/>
      <c r="O11" s="43"/>
      <c r="P11" s="44"/>
      <c r="Q11" s="43"/>
      <c r="R11" s="44"/>
      <c r="S11" s="43"/>
    </row>
    <row r="12" spans="1:19" s="10" customFormat="1" ht="47.25" x14ac:dyDescent="0.25">
      <c r="A12" s="15"/>
      <c r="B12" s="65" t="s">
        <v>413</v>
      </c>
      <c r="D12" s="11" t="s">
        <v>81</v>
      </c>
      <c r="F12" s="11">
        <f>(6260000000)/750</f>
        <v>8346666.666666667</v>
      </c>
      <c r="G12" s="43"/>
      <c r="H12" s="11">
        <f>(6260000000)/750</f>
        <v>8346666.666666667</v>
      </c>
      <c r="I12" s="43" t="s">
        <v>698</v>
      </c>
      <c r="J12" s="410"/>
      <c r="K12" s="43"/>
      <c r="L12" s="44"/>
      <c r="M12" s="43"/>
      <c r="N12" s="44"/>
      <c r="O12" s="43"/>
      <c r="P12" s="44"/>
      <c r="Q12" s="43"/>
      <c r="R12" s="44"/>
      <c r="S12" s="43"/>
    </row>
    <row r="13" spans="1:19" s="10" customFormat="1" ht="63" x14ac:dyDescent="0.25">
      <c r="A13" s="15"/>
      <c r="B13" s="65" t="s">
        <v>414</v>
      </c>
      <c r="D13" s="11" t="s">
        <v>112</v>
      </c>
      <c r="F13" s="11"/>
      <c r="G13" s="43"/>
      <c r="H13" s="11"/>
      <c r="I13" s="43"/>
      <c r="J13" s="410"/>
      <c r="K13" s="43"/>
      <c r="L13" s="44"/>
      <c r="M13" s="43"/>
      <c r="N13" s="44"/>
      <c r="O13" s="43"/>
      <c r="P13" s="44"/>
      <c r="Q13" s="43"/>
      <c r="R13" s="44"/>
      <c r="S13" s="43"/>
    </row>
    <row r="14" spans="1:19" s="10" customFormat="1" ht="47.25" x14ac:dyDescent="0.25">
      <c r="A14" s="15"/>
      <c r="B14" s="65" t="s">
        <v>415</v>
      </c>
      <c r="D14" s="11" t="s">
        <v>81</v>
      </c>
      <c r="F14" s="11" t="s">
        <v>216</v>
      </c>
      <c r="G14" s="43"/>
      <c r="H14" s="11" t="s">
        <v>216</v>
      </c>
      <c r="I14" s="43"/>
      <c r="J14" s="410"/>
      <c r="K14" s="43"/>
      <c r="L14" s="44"/>
      <c r="M14" s="43"/>
      <c r="N14" s="44"/>
      <c r="O14" s="43"/>
      <c r="P14" s="44"/>
      <c r="Q14" s="43"/>
      <c r="R14" s="44"/>
      <c r="S14" s="43"/>
    </row>
    <row r="15" spans="1:19" s="10" customFormat="1" ht="47.25" x14ac:dyDescent="0.25">
      <c r="A15" s="15"/>
      <c r="B15" s="65" t="s">
        <v>416</v>
      </c>
      <c r="D15" s="11" t="s">
        <v>112</v>
      </c>
      <c r="F15" s="11"/>
      <c r="G15" s="43"/>
      <c r="H15" s="11"/>
      <c r="I15" s="43"/>
      <c r="J15" s="410"/>
      <c r="K15" s="43"/>
      <c r="L15" s="44"/>
      <c r="M15" s="43"/>
      <c r="N15" s="44"/>
      <c r="O15" s="43"/>
      <c r="P15" s="44"/>
      <c r="Q15" s="43"/>
      <c r="R15" s="44"/>
      <c r="S15" s="43"/>
    </row>
    <row r="16" spans="1:19" s="76" customFormat="1" ht="47.25" customHeight="1" x14ac:dyDescent="0.25">
      <c r="A16" s="75"/>
      <c r="B16" s="80" t="s">
        <v>417</v>
      </c>
      <c r="D16" s="11" t="s">
        <v>125</v>
      </c>
      <c r="F16" s="78"/>
      <c r="G16" s="77"/>
      <c r="H16" s="78"/>
      <c r="I16" s="77"/>
      <c r="J16" s="411"/>
      <c r="K16" s="77"/>
      <c r="L16" s="79"/>
      <c r="M16" s="77"/>
      <c r="N16" s="79"/>
      <c r="O16" s="77"/>
      <c r="P16" s="79"/>
      <c r="Q16" s="77"/>
      <c r="R16" s="79"/>
      <c r="S16" s="77"/>
    </row>
    <row r="17" spans="1:19" s="275" customFormat="1" ht="19.5" x14ac:dyDescent="0.3">
      <c r="A17" s="274"/>
      <c r="G17" s="55"/>
      <c r="I17" s="55"/>
      <c r="J17" s="12"/>
      <c r="K17" s="55"/>
      <c r="L17" s="12"/>
      <c r="M17" s="55"/>
      <c r="N17" s="12"/>
      <c r="O17" s="55"/>
      <c r="P17" s="12"/>
      <c r="Q17" s="55"/>
      <c r="R17" s="12"/>
      <c r="S17" s="55"/>
    </row>
  </sheetData>
  <mergeCells count="1">
    <mergeCell ref="J9:J16"/>
  </mergeCells>
  <hyperlinks>
    <hyperlink ref="F10" r:id="rId1"/>
    <hyperlink ref="F11" r:id="rId2"/>
  </hyperlinks>
  <pageMargins left="0.7" right="0.7" top="0.75" bottom="0.75" header="0.3" footer="0.3"/>
  <pageSetup paperSize="8" orientation="landscape" horizontalDpi="1200" verticalDpi="1200"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S14"/>
  <sheetViews>
    <sheetView topLeftCell="C8" zoomScaleNormal="100" workbookViewId="0">
      <selection activeCell="F10" sqref="F10"/>
    </sheetView>
  </sheetViews>
  <sheetFormatPr defaultColWidth="10.5" defaultRowHeight="16.5" x14ac:dyDescent="0.3"/>
  <cols>
    <col min="1" max="1" width="16.375" style="262" customWidth="1"/>
    <col min="2" max="2" width="42" style="262" customWidth="1"/>
    <col min="3" max="3" width="3.375" style="262" customWidth="1"/>
    <col min="4" max="4" width="35.375" style="262" customWidth="1"/>
    <col min="5" max="5" width="3.375" style="262" customWidth="1"/>
    <col min="6" max="6" width="35.375" style="262" customWidth="1"/>
    <col min="7" max="7" width="3.375" style="262" customWidth="1"/>
    <col min="8" max="8" width="35.375" style="262" customWidth="1"/>
    <col min="9" max="9" width="12.375" style="262" customWidth="1"/>
    <col min="10" max="10" width="39.5" style="262" customWidth="1"/>
    <col min="11" max="11" width="3" style="262" customWidth="1"/>
    <col min="12" max="12" width="39.5" style="262" customWidth="1"/>
    <col min="13" max="13" width="3" style="262" customWidth="1"/>
    <col min="14" max="14" width="39.5" style="262" customWidth="1"/>
    <col min="15" max="15" width="3" style="262" customWidth="1"/>
    <col min="16" max="16" width="39.5" style="262" customWidth="1"/>
    <col min="17" max="17" width="3" style="262" customWidth="1"/>
    <col min="18" max="18" width="39.5" style="262" customWidth="1"/>
    <col min="19" max="19" width="3" style="262" customWidth="1"/>
    <col min="20" max="16384" width="10.5" style="262"/>
  </cols>
  <sheetData>
    <row r="1" spans="1:19" ht="27" x14ac:dyDescent="0.45">
      <c r="A1" s="261" t="s">
        <v>418</v>
      </c>
    </row>
    <row r="3" spans="1:19" s="45" customFormat="1" ht="110.25" x14ac:dyDescent="0.25">
      <c r="A3" s="317" t="s">
        <v>419</v>
      </c>
      <c r="B3" s="62" t="s">
        <v>420</v>
      </c>
      <c r="D3" s="11" t="s">
        <v>99</v>
      </c>
      <c r="F3" s="63"/>
      <c r="H3" s="63"/>
      <c r="J3" s="54"/>
      <c r="L3" s="44"/>
      <c r="N3" s="44"/>
      <c r="P3" s="44"/>
      <c r="R3" s="44"/>
    </row>
    <row r="4" spans="1:19" s="43" customFormat="1" ht="19.5" x14ac:dyDescent="0.25">
      <c r="A4" s="61"/>
      <c r="B4" s="52"/>
      <c r="D4" s="52"/>
      <c r="F4" s="52"/>
      <c r="H4" s="52"/>
      <c r="J4" s="53"/>
      <c r="L4" s="53"/>
    </row>
    <row r="5" spans="1:19" s="58" customFormat="1" ht="97.5" x14ac:dyDescent="0.25">
      <c r="A5" s="56"/>
      <c r="B5" s="57" t="s">
        <v>100</v>
      </c>
      <c r="D5" s="90" t="s">
        <v>101</v>
      </c>
      <c r="E5" s="50"/>
      <c r="F5" s="90" t="s">
        <v>102</v>
      </c>
      <c r="G5" s="50"/>
      <c r="H5" s="90" t="s">
        <v>103</v>
      </c>
      <c r="J5" s="51" t="s">
        <v>104</v>
      </c>
      <c r="K5" s="50"/>
      <c r="L5" s="51" t="s">
        <v>105</v>
      </c>
      <c r="M5" s="50"/>
      <c r="N5" s="51" t="s">
        <v>106</v>
      </c>
      <c r="O5" s="50"/>
      <c r="P5" s="51" t="s">
        <v>107</v>
      </c>
      <c r="Q5" s="50"/>
      <c r="R5" s="51" t="s">
        <v>108</v>
      </c>
      <c r="S5" s="50"/>
    </row>
    <row r="6" spans="1:19" s="43" customFormat="1" ht="19.5" x14ac:dyDescent="0.25">
      <c r="A6" s="61"/>
      <c r="B6" s="52"/>
      <c r="D6" s="52"/>
      <c r="F6" s="52"/>
      <c r="H6" s="52"/>
      <c r="J6" s="53"/>
      <c r="L6" s="53"/>
      <c r="N6" s="53"/>
      <c r="P6" s="53"/>
      <c r="R6" s="53"/>
    </row>
    <row r="7" spans="1:19" s="45" customFormat="1" ht="47.25" x14ac:dyDescent="0.25">
      <c r="A7" s="317" t="s">
        <v>123</v>
      </c>
      <c r="B7" s="62" t="s">
        <v>421</v>
      </c>
      <c r="D7" s="11" t="s">
        <v>595</v>
      </c>
      <c r="F7" s="63"/>
      <c r="H7" s="63"/>
      <c r="J7" s="54"/>
      <c r="L7" s="44"/>
      <c r="M7" s="43"/>
      <c r="N7" s="44"/>
      <c r="O7" s="43"/>
      <c r="P7" s="44"/>
      <c r="Q7" s="43"/>
      <c r="R7" s="44"/>
    </row>
    <row r="8" spans="1:19" s="43" customFormat="1" ht="19.5" x14ac:dyDescent="0.25">
      <c r="A8" s="61"/>
      <c r="B8" s="52"/>
      <c r="D8" s="52"/>
      <c r="F8" s="52"/>
      <c r="H8" s="52"/>
      <c r="J8" s="53"/>
      <c r="L8" s="53"/>
      <c r="N8" s="53"/>
      <c r="P8" s="53"/>
      <c r="R8" s="53"/>
    </row>
    <row r="9" spans="1:19" s="10" customFormat="1" ht="31.5" x14ac:dyDescent="0.25">
      <c r="A9" s="15"/>
      <c r="B9" s="59" t="s">
        <v>422</v>
      </c>
      <c r="D9" s="11" t="s">
        <v>112</v>
      </c>
      <c r="F9" s="363" t="s">
        <v>696</v>
      </c>
      <c r="G9" s="43"/>
      <c r="H9" s="364" t="s">
        <v>697</v>
      </c>
      <c r="I9" s="43" t="s">
        <v>698</v>
      </c>
      <c r="J9" s="409"/>
      <c r="K9" s="43"/>
      <c r="L9" s="44"/>
      <c r="M9" s="43"/>
      <c r="N9" s="44"/>
      <c r="O9" s="43"/>
      <c r="P9" s="44"/>
      <c r="Q9" s="43"/>
      <c r="R9" s="44"/>
      <c r="S9" s="43"/>
    </row>
    <row r="10" spans="1:19" s="10" customFormat="1" ht="78.95" customHeight="1" x14ac:dyDescent="0.25">
      <c r="A10" s="15"/>
      <c r="B10" s="65" t="s">
        <v>423</v>
      </c>
      <c r="D10" s="11" t="s">
        <v>595</v>
      </c>
      <c r="F10" s="363" t="s">
        <v>696</v>
      </c>
      <c r="G10" s="45"/>
      <c r="H10" s="364" t="s">
        <v>697</v>
      </c>
      <c r="I10" s="43" t="s">
        <v>701</v>
      </c>
      <c r="J10" s="410"/>
      <c r="K10" s="45"/>
      <c r="L10" s="44"/>
      <c r="M10" s="45"/>
      <c r="N10" s="44"/>
      <c r="O10" s="45"/>
      <c r="P10" s="44"/>
      <c r="Q10" s="45"/>
      <c r="R10" s="44"/>
      <c r="S10" s="45"/>
    </row>
    <row r="11" spans="1:19" s="10" customFormat="1" ht="30.75" customHeight="1" x14ac:dyDescent="0.25">
      <c r="A11" s="15"/>
      <c r="B11" s="65" t="s">
        <v>424</v>
      </c>
      <c r="D11" s="11" t="s">
        <v>81</v>
      </c>
      <c r="F11" s="365">
        <f>(7681919000)/750</f>
        <v>10242558.666666666</v>
      </c>
      <c r="G11" s="45"/>
      <c r="H11" s="365">
        <f>(7681919000)/750</f>
        <v>10242558.666666666</v>
      </c>
      <c r="I11" s="43" t="s">
        <v>701</v>
      </c>
      <c r="J11" s="410"/>
      <c r="K11" s="45"/>
      <c r="L11" s="44"/>
      <c r="M11" s="45"/>
      <c r="N11" s="44"/>
      <c r="O11" s="45"/>
      <c r="P11" s="44"/>
      <c r="Q11" s="45"/>
      <c r="R11" s="44"/>
      <c r="S11" s="45"/>
    </row>
    <row r="12" spans="1:19" s="10" customFormat="1" ht="47.25" customHeight="1" x14ac:dyDescent="0.25">
      <c r="A12" s="15"/>
      <c r="B12" s="65" t="s">
        <v>702</v>
      </c>
      <c r="D12" s="11" t="s">
        <v>81</v>
      </c>
      <c r="F12" s="11">
        <f>(7475000000)/750</f>
        <v>9966666.666666666</v>
      </c>
      <c r="G12" s="45"/>
      <c r="H12" s="11">
        <f>(7475000000)/750</f>
        <v>9966666.666666666</v>
      </c>
      <c r="I12" s="45" t="s">
        <v>703</v>
      </c>
      <c r="J12" s="410"/>
      <c r="K12" s="45"/>
      <c r="L12" s="44"/>
      <c r="M12" s="45"/>
      <c r="N12" s="44"/>
      <c r="O12" s="45"/>
      <c r="P12" s="44"/>
      <c r="Q12" s="45"/>
      <c r="R12" s="44"/>
      <c r="S12" s="45"/>
    </row>
    <row r="13" spans="1:19" s="10" customFormat="1" ht="62.25" customHeight="1" x14ac:dyDescent="0.25">
      <c r="A13" s="15"/>
      <c r="B13" s="65" t="s">
        <v>425</v>
      </c>
      <c r="D13" s="11" t="s">
        <v>81</v>
      </c>
      <c r="F13" s="11" t="s">
        <v>216</v>
      </c>
      <c r="G13" s="45"/>
      <c r="H13" s="11" t="s">
        <v>216</v>
      </c>
      <c r="I13" s="45"/>
      <c r="J13" s="411"/>
      <c r="K13" s="45"/>
      <c r="L13" s="44"/>
      <c r="M13" s="45"/>
      <c r="N13" s="44"/>
      <c r="O13" s="45"/>
      <c r="P13" s="44"/>
      <c r="Q13" s="45"/>
      <c r="R13" s="44"/>
      <c r="S13" s="45"/>
    </row>
    <row r="14" spans="1:19" s="264" customFormat="1" x14ac:dyDescent="0.3">
      <c r="A14" s="263"/>
    </row>
  </sheetData>
  <mergeCells count="1">
    <mergeCell ref="J9:J13"/>
  </mergeCells>
  <hyperlinks>
    <hyperlink ref="F9" r:id="rId1"/>
    <hyperlink ref="F10" r:id="rId2"/>
  </hyperlinks>
  <pageMargins left="0.7" right="0.7" top="0.75" bottom="0.75" header="0.3" footer="0.3"/>
  <pageSetup paperSize="8" orientation="landscape" horizontalDpi="1200" verticalDpi="1200"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S17"/>
  <sheetViews>
    <sheetView zoomScaleNormal="100" zoomScalePageLayoutView="50" workbookViewId="0">
      <selection activeCell="D5" sqref="D5"/>
    </sheetView>
  </sheetViews>
  <sheetFormatPr defaultColWidth="10.5" defaultRowHeight="16.5" x14ac:dyDescent="0.3"/>
  <cols>
    <col min="1" max="1" width="23.875" style="262" customWidth="1"/>
    <col min="2" max="2" width="38" style="262" customWidth="1"/>
    <col min="3" max="3" width="3.375" style="262" customWidth="1"/>
    <col min="4" max="4" width="32.5" style="262" customWidth="1"/>
    <col min="5" max="5" width="3.375" style="262" customWidth="1"/>
    <col min="6" max="6" width="32.5" style="262" customWidth="1"/>
    <col min="7" max="7" width="3.375" style="262" customWidth="1"/>
    <col min="8" max="8" width="32.5" style="262" customWidth="1"/>
    <col min="9" max="9" width="3.375" style="262" customWidth="1"/>
    <col min="10" max="10" width="39.5" style="262" customWidth="1"/>
    <col min="11" max="11" width="3" style="262" customWidth="1"/>
    <col min="12" max="12" width="39.5" style="262" customWidth="1"/>
    <col min="13" max="13" width="3" style="262" customWidth="1"/>
    <col min="14" max="14" width="39.5" style="262" customWidth="1"/>
    <col min="15" max="15" width="3" style="262" customWidth="1"/>
    <col min="16" max="16" width="39.5" style="262" customWidth="1"/>
    <col min="17" max="17" width="3" style="262" customWidth="1"/>
    <col min="18" max="18" width="39.5" style="262" customWidth="1"/>
    <col min="19" max="19" width="3" style="262" customWidth="1"/>
    <col min="20" max="16384" width="10.5" style="262"/>
  </cols>
  <sheetData>
    <row r="1" spans="1:19" ht="27" x14ac:dyDescent="0.45">
      <c r="A1" s="261" t="s">
        <v>426</v>
      </c>
    </row>
    <row r="3" spans="1:19" s="45" customFormat="1" ht="141.75" x14ac:dyDescent="0.25">
      <c r="A3" s="317" t="s">
        <v>427</v>
      </c>
      <c r="B3" s="62" t="s">
        <v>428</v>
      </c>
      <c r="D3" s="11" t="s">
        <v>704</v>
      </c>
      <c r="F3" s="63"/>
      <c r="H3" s="63"/>
      <c r="J3" s="54"/>
      <c r="L3" s="44"/>
      <c r="N3" s="44"/>
      <c r="P3" s="44"/>
      <c r="R3" s="44"/>
    </row>
    <row r="4" spans="1:19" s="43" customFormat="1" ht="19.5" x14ac:dyDescent="0.25">
      <c r="A4" s="61"/>
      <c r="B4" s="52"/>
      <c r="D4" s="52"/>
      <c r="F4" s="52"/>
      <c r="H4" s="52"/>
      <c r="J4" s="53"/>
      <c r="L4" s="53"/>
    </row>
    <row r="5" spans="1:19" s="58" customFormat="1" ht="97.5" x14ac:dyDescent="0.25">
      <c r="A5" s="56"/>
      <c r="B5" s="57" t="s">
        <v>100</v>
      </c>
      <c r="D5" s="90" t="s">
        <v>101</v>
      </c>
      <c r="E5" s="50"/>
      <c r="F5" s="90" t="s">
        <v>102</v>
      </c>
      <c r="G5" s="50"/>
      <c r="H5" s="90" t="s">
        <v>103</v>
      </c>
      <c r="J5" s="51" t="s">
        <v>104</v>
      </c>
      <c r="K5" s="50"/>
      <c r="L5" s="51" t="s">
        <v>105</v>
      </c>
      <c r="M5" s="50"/>
      <c r="N5" s="51" t="s">
        <v>106</v>
      </c>
      <c r="O5" s="50"/>
      <c r="P5" s="51" t="s">
        <v>107</v>
      </c>
      <c r="Q5" s="50"/>
      <c r="R5" s="51" t="s">
        <v>108</v>
      </c>
      <c r="S5" s="50"/>
    </row>
    <row r="6" spans="1:19" s="43" customFormat="1" ht="19.5" x14ac:dyDescent="0.25">
      <c r="A6" s="61"/>
      <c r="B6" s="52"/>
      <c r="D6" s="52"/>
      <c r="F6" s="52"/>
      <c r="H6" s="52"/>
      <c r="J6" s="53"/>
      <c r="L6" s="53"/>
      <c r="N6" s="53"/>
      <c r="P6" s="53"/>
      <c r="R6" s="53"/>
    </row>
    <row r="7" spans="1:19" s="45" customFormat="1" ht="31.5" x14ac:dyDescent="0.25">
      <c r="A7" s="317" t="s">
        <v>123</v>
      </c>
      <c r="B7" s="62" t="s">
        <v>429</v>
      </c>
      <c r="D7" s="11" t="s">
        <v>388</v>
      </c>
      <c r="F7" s="63"/>
      <c r="H7" s="63"/>
      <c r="J7" s="54"/>
    </row>
    <row r="8" spans="1:19" s="43" customFormat="1" ht="19.5" x14ac:dyDescent="0.25">
      <c r="A8" s="61"/>
      <c r="B8" s="52"/>
      <c r="D8" s="52"/>
      <c r="F8" s="52"/>
      <c r="H8" s="52"/>
      <c r="J8" s="53"/>
      <c r="L8" s="53"/>
      <c r="N8" s="53"/>
      <c r="P8" s="53"/>
      <c r="R8" s="53"/>
    </row>
    <row r="9" spans="1:19" s="10" customFormat="1" ht="31.5" x14ac:dyDescent="0.25">
      <c r="A9" s="15"/>
      <c r="B9" s="59" t="s">
        <v>430</v>
      </c>
      <c r="D9" s="11" t="s">
        <v>112</v>
      </c>
      <c r="F9" s="11" t="str">
        <f>IF(D9=[2]Lists!$K$4,"&lt; Input URL to data source &gt;",IF(D9=[2]Lists!$K$5,"&lt; Reference section in EITI Report or URL &gt;",IF(D9=[2]Lists!$K$6,"&lt; Reference evidence of non-applicability &gt;","")))</f>
        <v/>
      </c>
      <c r="G9" s="43"/>
      <c r="H9" s="11" t="str">
        <f>IF(F9=[2]Lists!$K$4,"&lt; Input URL to data source &gt;",IF(F9=[2]Lists!$K$5,"&lt; Reference section in EITI Report or URL &gt;",IF(F9=[2]Lists!$K$6,"&lt; Reference evidence of non-applicability &gt;","")))</f>
        <v/>
      </c>
      <c r="I9" s="43"/>
      <c r="J9" s="409"/>
      <c r="K9" s="43"/>
      <c r="L9" s="44"/>
      <c r="M9" s="43"/>
      <c r="N9" s="44"/>
      <c r="O9" s="43"/>
      <c r="P9" s="44"/>
      <c r="Q9" s="43"/>
      <c r="R9" s="44"/>
      <c r="S9" s="43"/>
    </row>
    <row r="10" spans="1:19" s="10" customFormat="1" ht="31.5" x14ac:dyDescent="0.25">
      <c r="A10" s="15"/>
      <c r="B10" s="65" t="s">
        <v>431</v>
      </c>
      <c r="D10" s="11" t="s">
        <v>125</v>
      </c>
      <c r="F10" s="11"/>
      <c r="G10" s="43"/>
      <c r="H10" s="11"/>
      <c r="I10" s="43"/>
      <c r="J10" s="410"/>
      <c r="K10" s="43"/>
      <c r="L10" s="44"/>
      <c r="M10" s="43"/>
      <c r="N10" s="44"/>
      <c r="O10" s="43"/>
      <c r="P10" s="44"/>
      <c r="Q10" s="43"/>
      <c r="R10" s="44"/>
      <c r="S10" s="43"/>
    </row>
    <row r="11" spans="1:19" s="10" customFormat="1" ht="31.5" x14ac:dyDescent="0.25">
      <c r="A11" s="15"/>
      <c r="B11" s="65" t="s">
        <v>432</v>
      </c>
      <c r="D11" s="11" t="s">
        <v>81</v>
      </c>
      <c r="F11" s="11" t="s">
        <v>216</v>
      </c>
      <c r="G11" s="45"/>
      <c r="H11" s="11" t="s">
        <v>216</v>
      </c>
      <c r="I11" s="45"/>
      <c r="J11" s="410"/>
      <c r="K11" s="45"/>
      <c r="L11" s="44"/>
      <c r="M11" s="45"/>
      <c r="N11" s="44"/>
      <c r="O11" s="45"/>
      <c r="P11" s="44"/>
      <c r="Q11" s="45"/>
      <c r="R11" s="44"/>
      <c r="S11" s="45"/>
    </row>
    <row r="12" spans="1:19" s="10" customFormat="1" ht="31.5" x14ac:dyDescent="0.25">
      <c r="A12" s="15"/>
      <c r="B12" s="65" t="s">
        <v>433</v>
      </c>
      <c r="D12" s="11" t="s">
        <v>125</v>
      </c>
      <c r="F12" s="11"/>
      <c r="G12" s="43"/>
      <c r="H12" s="11"/>
      <c r="I12" s="43"/>
      <c r="J12" s="410"/>
      <c r="K12" s="43"/>
      <c r="L12" s="44"/>
      <c r="M12" s="43"/>
      <c r="N12" s="44"/>
      <c r="O12" s="43"/>
      <c r="P12" s="44"/>
      <c r="Q12" s="43"/>
      <c r="R12" s="44"/>
      <c r="S12" s="43"/>
    </row>
    <row r="13" spans="1:19" s="10" customFormat="1" ht="31.5" x14ac:dyDescent="0.25">
      <c r="A13" s="15"/>
      <c r="B13" s="65" t="s">
        <v>434</v>
      </c>
      <c r="D13" s="11" t="s">
        <v>81</v>
      </c>
      <c r="F13" s="11" t="s">
        <v>216</v>
      </c>
      <c r="G13" s="43"/>
      <c r="H13" s="11" t="s">
        <v>216</v>
      </c>
      <c r="I13" s="43"/>
      <c r="J13" s="410"/>
      <c r="K13" s="43"/>
      <c r="L13" s="44"/>
      <c r="M13" s="43"/>
      <c r="N13" s="44"/>
      <c r="O13" s="43"/>
      <c r="P13" s="44"/>
      <c r="Q13" s="43"/>
      <c r="R13" s="44"/>
      <c r="S13" s="43"/>
    </row>
    <row r="14" spans="1:19" s="10" customFormat="1" ht="47.25" x14ac:dyDescent="0.25">
      <c r="A14" s="15"/>
      <c r="B14" s="65" t="s">
        <v>435</v>
      </c>
      <c r="D14" s="11" t="s">
        <v>125</v>
      </c>
      <c r="F14" s="11"/>
      <c r="G14" s="43"/>
      <c r="H14" s="11"/>
      <c r="I14" s="43"/>
      <c r="J14" s="410"/>
      <c r="K14" s="43"/>
      <c r="L14" s="44"/>
      <c r="M14" s="43"/>
      <c r="N14" s="44"/>
      <c r="O14" s="43"/>
      <c r="P14" s="44"/>
      <c r="Q14" s="43"/>
      <c r="R14" s="44"/>
      <c r="S14" s="43"/>
    </row>
    <row r="15" spans="1:19" s="10" customFormat="1" ht="31.5" x14ac:dyDescent="0.25">
      <c r="A15" s="15"/>
      <c r="B15" s="65" t="s">
        <v>436</v>
      </c>
      <c r="D15" s="11" t="s">
        <v>81</v>
      </c>
      <c r="F15" s="11" t="s">
        <v>216</v>
      </c>
      <c r="G15" s="43"/>
      <c r="H15" s="11" t="s">
        <v>216</v>
      </c>
      <c r="I15" s="43"/>
      <c r="J15" s="410"/>
      <c r="K15" s="43"/>
      <c r="L15" s="44"/>
      <c r="M15" s="43"/>
      <c r="N15" s="44"/>
      <c r="O15" s="43"/>
      <c r="P15" s="44"/>
      <c r="Q15" s="43"/>
      <c r="R15" s="44"/>
      <c r="S15" s="43"/>
    </row>
    <row r="16" spans="1:19" s="10" customFormat="1" ht="47.25" x14ac:dyDescent="0.25">
      <c r="A16" s="15"/>
      <c r="B16" s="65" t="s">
        <v>437</v>
      </c>
      <c r="D16" s="11" t="s">
        <v>125</v>
      </c>
      <c r="F16" s="11"/>
      <c r="G16" s="43"/>
      <c r="H16" s="11"/>
      <c r="I16" s="43"/>
      <c r="J16" s="411"/>
      <c r="K16" s="43"/>
      <c r="L16" s="44"/>
      <c r="M16" s="43"/>
      <c r="N16" s="44"/>
      <c r="O16" s="43"/>
      <c r="P16" s="44"/>
      <c r="Q16" s="43"/>
      <c r="R16" s="44"/>
      <c r="S16" s="43"/>
    </row>
    <row r="17" spans="1:1" s="264" customFormat="1" x14ac:dyDescent="0.3">
      <c r="A17" s="263"/>
    </row>
  </sheetData>
  <mergeCells count="1">
    <mergeCell ref="J9:J16"/>
  </mergeCells>
  <pageMargins left="0.7" right="0.7" top="0.75" bottom="0.75" header="0.3" footer="0.3"/>
  <pageSetup paperSize="8" orientation="landscape" horizontalDpi="1200"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H95"/>
  <sheetViews>
    <sheetView showGridLines="0" showRowColHeaders="0" topLeftCell="C15" zoomScale="85" zoomScaleNormal="85" workbookViewId="0">
      <selection activeCell="G23" sqref="G23"/>
    </sheetView>
  </sheetViews>
  <sheetFormatPr defaultColWidth="4" defaultRowHeight="24" customHeight="1" x14ac:dyDescent="0.25"/>
  <cols>
    <col min="1" max="1" width="4" style="151"/>
    <col min="2" max="2" width="4" style="151" hidden="1" customWidth="1"/>
    <col min="3" max="3" width="75" style="151" bestFit="1" customWidth="1"/>
    <col min="4" max="4" width="2.875" style="151" customWidth="1"/>
    <col min="5" max="5" width="44.5" style="151" bestFit="1" customWidth="1"/>
    <col min="6" max="6" width="2.875" style="151" customWidth="1"/>
    <col min="7" max="7" width="40" style="151" bestFit="1" customWidth="1"/>
    <col min="8" max="16384" width="4" style="151"/>
  </cols>
  <sheetData>
    <row r="1" spans="1:7" ht="16.5" x14ac:dyDescent="0.25">
      <c r="B1" s="152"/>
    </row>
    <row r="2" spans="1:7" ht="16.5" x14ac:dyDescent="0.25">
      <c r="B2" s="152"/>
      <c r="C2" s="375" t="s">
        <v>34</v>
      </c>
      <c r="D2" s="375"/>
      <c r="E2" s="375"/>
      <c r="F2" s="375"/>
      <c r="G2" s="375"/>
    </row>
    <row r="3" spans="1:7" s="153" customFormat="1" x14ac:dyDescent="0.25">
      <c r="B3" s="154"/>
      <c r="C3" s="376" t="s">
        <v>35</v>
      </c>
      <c r="D3" s="376"/>
      <c r="E3" s="376"/>
      <c r="F3" s="376"/>
      <c r="G3" s="376"/>
    </row>
    <row r="4" spans="1:7" ht="12.75" customHeight="1" x14ac:dyDescent="0.25">
      <c r="B4" s="152"/>
      <c r="C4" s="377" t="s">
        <v>36</v>
      </c>
      <c r="D4" s="377"/>
      <c r="E4" s="377"/>
      <c r="F4" s="377"/>
      <c r="G4" s="377"/>
    </row>
    <row r="5" spans="1:7" ht="12.75" customHeight="1" x14ac:dyDescent="0.25">
      <c r="B5" s="152"/>
      <c r="C5" s="378" t="s">
        <v>37</v>
      </c>
      <c r="D5" s="378"/>
      <c r="E5" s="378"/>
      <c r="F5" s="378"/>
      <c r="G5" s="378"/>
    </row>
    <row r="6" spans="1:7" ht="12.75" customHeight="1" x14ac:dyDescent="0.25">
      <c r="B6" s="152"/>
      <c r="C6" s="378" t="s">
        <v>38</v>
      </c>
      <c r="D6" s="378"/>
      <c r="E6" s="378"/>
      <c r="F6" s="378"/>
      <c r="G6" s="378"/>
    </row>
    <row r="7" spans="1:7" ht="12.75" customHeight="1" x14ac:dyDescent="0.3">
      <c r="B7" s="152"/>
      <c r="C7" s="379" t="s">
        <v>39</v>
      </c>
      <c r="D7" s="379"/>
      <c r="E7" s="379"/>
      <c r="F7" s="379"/>
      <c r="G7" s="379"/>
    </row>
    <row r="8" spans="1:7" ht="16.5" x14ac:dyDescent="0.25">
      <c r="B8" s="152"/>
      <c r="C8" s="318"/>
      <c r="D8" s="155"/>
      <c r="E8" s="155"/>
      <c r="F8" s="318"/>
      <c r="G8" s="318"/>
    </row>
    <row r="9" spans="1:7" ht="16.5" x14ac:dyDescent="0.25">
      <c r="B9" s="152"/>
      <c r="C9" s="156" t="s">
        <v>40</v>
      </c>
      <c r="D9" s="157"/>
      <c r="E9" s="158" t="s">
        <v>41</v>
      </c>
      <c r="F9" s="157"/>
      <c r="G9" s="159" t="s">
        <v>15</v>
      </c>
    </row>
    <row r="10" spans="1:7" ht="16.5" x14ac:dyDescent="0.25">
      <c r="B10" s="152"/>
      <c r="C10" s="318"/>
      <c r="D10" s="155"/>
      <c r="E10" s="155"/>
      <c r="F10" s="318"/>
      <c r="G10" s="318"/>
    </row>
    <row r="11" spans="1:7" s="153" customFormat="1" x14ac:dyDescent="0.25">
      <c r="B11" s="160"/>
      <c r="C11" s="161" t="s">
        <v>42</v>
      </c>
      <c r="D11" s="154"/>
      <c r="E11" s="162"/>
      <c r="F11" s="154"/>
      <c r="G11" s="154"/>
    </row>
    <row r="12" spans="1:7" ht="20.25" thickBot="1" x14ac:dyDescent="0.3">
      <c r="A12" s="163"/>
      <c r="B12" s="164"/>
      <c r="C12" s="165" t="s">
        <v>43</v>
      </c>
      <c r="D12" s="166"/>
      <c r="E12" s="167" t="s">
        <v>44</v>
      </c>
      <c r="F12" s="166"/>
      <c r="G12" s="168" t="s">
        <v>45</v>
      </c>
    </row>
    <row r="13" spans="1:7" ht="17.25" thickBot="1" x14ac:dyDescent="0.3">
      <c r="B13" s="169"/>
      <c r="C13" s="170" t="s">
        <v>32</v>
      </c>
      <c r="D13" s="171"/>
      <c r="E13" s="172"/>
      <c r="F13" s="171"/>
      <c r="G13" s="172"/>
    </row>
    <row r="14" spans="1:7" ht="16.5" x14ac:dyDescent="0.25">
      <c r="A14" s="173"/>
      <c r="B14" s="174" t="s">
        <v>32</v>
      </c>
      <c r="C14" s="175" t="s">
        <v>46</v>
      </c>
      <c r="D14" s="321"/>
      <c r="E14" s="176" t="s">
        <v>571</v>
      </c>
      <c r="F14" s="321"/>
      <c r="G14" s="177"/>
    </row>
    <row r="15" spans="1:7" ht="16.5" x14ac:dyDescent="0.25">
      <c r="A15" s="173"/>
      <c r="B15" s="174" t="s">
        <v>32</v>
      </c>
      <c r="C15" s="175" t="s">
        <v>47</v>
      </c>
      <c r="D15" s="321"/>
      <c r="E15" s="178" t="str">
        <f>IFERROR(VLOOKUP($E$14,[1]!Table1_Country_codes_and_currencies[#Data],3,FALSE),"")</f>
        <v/>
      </c>
      <c r="F15" s="321"/>
      <c r="G15" s="177"/>
    </row>
    <row r="16" spans="1:7" ht="16.5" x14ac:dyDescent="0.25">
      <c r="B16" s="174" t="s">
        <v>32</v>
      </c>
      <c r="C16" s="175" t="s">
        <v>48</v>
      </c>
      <c r="D16" s="321"/>
      <c r="E16" s="178" t="str">
        <f>IFERROR(VLOOKUP($E$14,[1]!Table1_Country_codes_and_currencies[#Data],7,FALSE),"")</f>
        <v/>
      </c>
      <c r="F16" s="321"/>
      <c r="G16" s="177" t="s">
        <v>572</v>
      </c>
    </row>
    <row r="17" spans="1:8" ht="17.25" thickBot="1" x14ac:dyDescent="0.3">
      <c r="B17" s="174" t="s">
        <v>32</v>
      </c>
      <c r="C17" s="179" t="s">
        <v>49</v>
      </c>
      <c r="D17" s="114"/>
      <c r="E17" s="115" t="str">
        <f>IFERROR(VLOOKUP($E$14,[1]!Table1_Country_codes_and_currencies[#Data],5,FALSE),"")</f>
        <v/>
      </c>
      <c r="F17" s="114"/>
      <c r="G17" s="180"/>
    </row>
    <row r="18" spans="1:8" ht="17.25" thickBot="1" x14ac:dyDescent="0.3">
      <c r="B18" s="169"/>
      <c r="C18" s="170" t="s">
        <v>50</v>
      </c>
      <c r="D18" s="171"/>
      <c r="E18" s="172"/>
      <c r="F18" s="171"/>
      <c r="G18" s="172"/>
    </row>
    <row r="19" spans="1:8" ht="16.5" x14ac:dyDescent="0.25">
      <c r="A19" s="173"/>
      <c r="B19" s="174" t="s">
        <v>50</v>
      </c>
      <c r="C19" s="175" t="s">
        <v>51</v>
      </c>
      <c r="D19" s="321"/>
      <c r="E19" s="181" t="s">
        <v>573</v>
      </c>
      <c r="F19" s="321"/>
      <c r="G19" s="177"/>
    </row>
    <row r="20" spans="1:8" ht="17.25" thickBot="1" x14ac:dyDescent="0.3">
      <c r="A20" s="173"/>
      <c r="B20" s="174" t="s">
        <v>50</v>
      </c>
      <c r="C20" s="179" t="s">
        <v>52</v>
      </c>
      <c r="D20" s="114"/>
      <c r="E20" s="181" t="s">
        <v>574</v>
      </c>
      <c r="F20" s="114"/>
      <c r="G20" s="180"/>
    </row>
    <row r="21" spans="1:8" ht="17.25" thickBot="1" x14ac:dyDescent="0.3">
      <c r="B21" s="169"/>
      <c r="C21" s="170" t="s">
        <v>53</v>
      </c>
      <c r="D21" s="171"/>
      <c r="E21" s="182"/>
      <c r="F21" s="171"/>
      <c r="G21" s="172"/>
    </row>
    <row r="22" spans="1:8" ht="16.5" x14ac:dyDescent="0.25">
      <c r="B22" s="174" t="s">
        <v>53</v>
      </c>
      <c r="C22" s="183" t="s">
        <v>54</v>
      </c>
      <c r="D22" s="321"/>
      <c r="E22" s="176" t="s">
        <v>63</v>
      </c>
      <c r="F22" s="321"/>
      <c r="G22" s="177"/>
    </row>
    <row r="23" spans="1:8" ht="16.5" x14ac:dyDescent="0.25">
      <c r="A23" s="173"/>
      <c r="B23" s="174" t="s">
        <v>53</v>
      </c>
      <c r="C23" s="175" t="s">
        <v>56</v>
      </c>
      <c r="D23" s="321"/>
      <c r="E23" s="184" t="s">
        <v>577</v>
      </c>
      <c r="F23" s="321"/>
      <c r="G23" s="334" t="s">
        <v>576</v>
      </c>
    </row>
    <row r="24" spans="1:8" ht="16.5" x14ac:dyDescent="0.25">
      <c r="B24" s="174" t="s">
        <v>53</v>
      </c>
      <c r="C24" s="175" t="s">
        <v>57</v>
      </c>
      <c r="D24" s="321"/>
      <c r="E24" s="332">
        <v>44253</v>
      </c>
      <c r="F24" s="321"/>
      <c r="G24" s="177"/>
    </row>
    <row r="25" spans="1:8" ht="16.5" x14ac:dyDescent="0.25">
      <c r="A25" s="173"/>
      <c r="B25" s="174" t="s">
        <v>53</v>
      </c>
      <c r="C25" s="175" t="s">
        <v>58</v>
      </c>
      <c r="D25" s="321"/>
      <c r="E25" s="333" t="s">
        <v>575</v>
      </c>
      <c r="F25" s="321"/>
      <c r="G25" s="177"/>
    </row>
    <row r="26" spans="1:8" ht="16.5" x14ac:dyDescent="0.25">
      <c r="B26" s="174" t="s">
        <v>53</v>
      </c>
      <c r="C26" s="187" t="s">
        <v>59</v>
      </c>
      <c r="D26" s="188"/>
      <c r="E26" s="184" t="s">
        <v>63</v>
      </c>
      <c r="F26" s="188"/>
      <c r="G26" s="189" t="s">
        <v>578</v>
      </c>
      <c r="H26" s="151" t="s">
        <v>579</v>
      </c>
    </row>
    <row r="27" spans="1:8" ht="16.5" x14ac:dyDescent="0.25">
      <c r="B27" s="174" t="s">
        <v>53</v>
      </c>
      <c r="C27" s="175" t="s">
        <v>60</v>
      </c>
      <c r="D27" s="321"/>
      <c r="E27" s="185"/>
      <c r="F27" s="321"/>
      <c r="G27" s="190"/>
    </row>
    <row r="28" spans="1:8" ht="16.5" x14ac:dyDescent="0.25">
      <c r="A28" s="173"/>
      <c r="B28" s="174" t="s">
        <v>53</v>
      </c>
      <c r="C28" s="175" t="s">
        <v>61</v>
      </c>
      <c r="D28" s="321"/>
      <c r="E28" s="186"/>
      <c r="F28" s="321"/>
      <c r="G28" s="190"/>
    </row>
    <row r="29" spans="1:8" ht="16.5" x14ac:dyDescent="0.25">
      <c r="B29" s="174" t="s">
        <v>53</v>
      </c>
      <c r="C29" s="187" t="s">
        <v>62</v>
      </c>
      <c r="D29" s="188"/>
      <c r="E29" s="184" t="s">
        <v>63</v>
      </c>
      <c r="F29" s="191"/>
      <c r="G29" s="192"/>
      <c r="H29" s="151" t="s">
        <v>579</v>
      </c>
    </row>
    <row r="30" spans="1:8" ht="16.5" x14ac:dyDescent="0.25">
      <c r="A30" s="173"/>
      <c r="B30" s="174" t="s">
        <v>53</v>
      </c>
      <c r="C30" s="175" t="s">
        <v>64</v>
      </c>
      <c r="D30" s="321"/>
      <c r="E30" s="185"/>
      <c r="F30" s="321"/>
      <c r="G30" s="177"/>
    </row>
    <row r="31" spans="1:8" ht="17.25" thickBot="1" x14ac:dyDescent="0.3">
      <c r="A31" s="173"/>
      <c r="B31" s="174" t="s">
        <v>53</v>
      </c>
      <c r="C31" s="175" t="s">
        <v>65</v>
      </c>
      <c r="D31" s="116"/>
      <c r="E31" s="193" t="str">
        <f>IF(OR($E$29=[1]Lists!$I$4,$E$29=[1]Lists!$I$5),"&lt;URL&gt;","")</f>
        <v>&lt;URL&gt;</v>
      </c>
      <c r="F31" s="114"/>
      <c r="G31" s="194"/>
    </row>
    <row r="32" spans="1:8" ht="15.95" customHeight="1" thickBot="1" x14ac:dyDescent="0.3">
      <c r="A32" s="152"/>
      <c r="C32" s="195" t="s">
        <v>66</v>
      </c>
      <c r="D32" s="196"/>
      <c r="E32" s="197"/>
      <c r="F32" s="198"/>
      <c r="G32" s="199"/>
    </row>
    <row r="33" spans="1:8" ht="16.5" x14ac:dyDescent="0.25">
      <c r="A33" s="174"/>
      <c r="B33" s="200"/>
      <c r="C33" s="201" t="s">
        <v>67</v>
      </c>
      <c r="D33" s="321"/>
      <c r="E33" s="202" t="s">
        <v>68</v>
      </c>
      <c r="F33" s="112"/>
      <c r="G33" s="203" t="str">
        <f>IF(OR($E$29=[1]Lists!$I$4,$E$29=[1]Lists!$I$5),"&lt;URL&gt;","")</f>
        <v>&lt;URL&gt;</v>
      </c>
      <c r="H33" s="151" t="s">
        <v>579</v>
      </c>
    </row>
    <row r="34" spans="1:8" ht="17.25" thickBot="1" x14ac:dyDescent="0.3">
      <c r="A34" s="152"/>
      <c r="B34" s="174" t="s">
        <v>69</v>
      </c>
      <c r="C34" s="204" t="s">
        <v>70</v>
      </c>
      <c r="D34" s="114"/>
      <c r="E34" s="205" t="s">
        <v>71</v>
      </c>
      <c r="F34" s="171"/>
      <c r="G34" s="206"/>
    </row>
    <row r="35" spans="1:8" ht="18" customHeight="1" thickBot="1" x14ac:dyDescent="0.3">
      <c r="A35" s="173"/>
      <c r="B35" s="174" t="s">
        <v>69</v>
      </c>
      <c r="C35" s="170" t="s">
        <v>69</v>
      </c>
      <c r="D35" s="171"/>
      <c r="E35" s="198"/>
      <c r="F35" s="171"/>
      <c r="G35" s="198"/>
    </row>
    <row r="36" spans="1:8" ht="15.75" customHeight="1" x14ac:dyDescent="0.25">
      <c r="B36" s="174" t="s">
        <v>69</v>
      </c>
      <c r="C36" s="207" t="s">
        <v>72</v>
      </c>
      <c r="D36" s="321"/>
      <c r="E36" s="178"/>
      <c r="F36" s="321"/>
      <c r="G36" s="321"/>
    </row>
    <row r="37" spans="1:8" ht="16.5" customHeight="1" x14ac:dyDescent="0.25">
      <c r="A37" s="173"/>
      <c r="B37" s="174" t="s">
        <v>69</v>
      </c>
      <c r="C37" s="208" t="s">
        <v>73</v>
      </c>
      <c r="D37" s="321"/>
      <c r="E37" s="184" t="s">
        <v>73</v>
      </c>
      <c r="F37" s="321"/>
      <c r="G37" s="190" t="s">
        <v>581</v>
      </c>
    </row>
    <row r="38" spans="1:8" ht="16.5" customHeight="1" x14ac:dyDescent="0.25">
      <c r="A38" s="173"/>
      <c r="B38" s="174" t="s">
        <v>69</v>
      </c>
      <c r="C38" s="208" t="s">
        <v>75</v>
      </c>
      <c r="D38" s="321"/>
      <c r="E38" s="184" t="s">
        <v>75</v>
      </c>
      <c r="F38" s="321"/>
      <c r="G38" s="335" t="s">
        <v>575</v>
      </c>
    </row>
    <row r="39" spans="1:8" ht="15.75" customHeight="1" x14ac:dyDescent="0.25">
      <c r="B39" s="174" t="s">
        <v>69</v>
      </c>
      <c r="C39" s="208" t="s">
        <v>76</v>
      </c>
      <c r="D39" s="321"/>
      <c r="E39" s="184" t="s">
        <v>580</v>
      </c>
      <c r="F39" s="321"/>
      <c r="G39" s="190"/>
    </row>
    <row r="40" spans="1:8" ht="18" customHeight="1" x14ac:dyDescent="0.25">
      <c r="B40" s="174" t="s">
        <v>69</v>
      </c>
      <c r="C40" s="208" t="s">
        <v>77</v>
      </c>
      <c r="D40" s="321"/>
      <c r="E40" s="184" t="s">
        <v>74</v>
      </c>
      <c r="F40" s="321"/>
      <c r="G40" s="190"/>
    </row>
    <row r="41" spans="1:8" ht="16.5" x14ac:dyDescent="0.25">
      <c r="B41" s="174" t="s">
        <v>69</v>
      </c>
      <c r="C41" s="209" t="s">
        <v>78</v>
      </c>
      <c r="D41" s="321"/>
      <c r="E41" s="184" t="s">
        <v>79</v>
      </c>
      <c r="F41" s="321"/>
      <c r="G41" s="190"/>
    </row>
    <row r="42" spans="1:8" ht="16.5" x14ac:dyDescent="0.25">
      <c r="B42" s="174" t="s">
        <v>69</v>
      </c>
      <c r="C42" s="208" t="s">
        <v>80</v>
      </c>
      <c r="D42" s="321"/>
      <c r="E42" s="184" t="s">
        <v>81</v>
      </c>
      <c r="F42" s="321"/>
      <c r="G42" s="190"/>
    </row>
    <row r="43" spans="1:8" ht="16.5" x14ac:dyDescent="0.25">
      <c r="B43" s="174" t="s">
        <v>69</v>
      </c>
      <c r="C43" s="208" t="s">
        <v>82</v>
      </c>
      <c r="D43" s="210"/>
      <c r="E43" s="184" t="s">
        <v>81</v>
      </c>
      <c r="F43" s="321"/>
      <c r="G43" s="211"/>
    </row>
    <row r="44" spans="1:8" ht="16.5" x14ac:dyDescent="0.25">
      <c r="B44" s="174" t="s">
        <v>69</v>
      </c>
      <c r="C44" s="212" t="s">
        <v>83</v>
      </c>
      <c r="D44" s="321"/>
      <c r="E44" s="213" t="s">
        <v>583</v>
      </c>
      <c r="F44" s="188"/>
      <c r="G44" s="335" t="s">
        <v>582</v>
      </c>
    </row>
    <row r="45" spans="1:8" ht="16.5" x14ac:dyDescent="0.25">
      <c r="B45" s="174" t="s">
        <v>69</v>
      </c>
      <c r="C45" s="214" t="s">
        <v>84</v>
      </c>
      <c r="D45" s="321"/>
      <c r="E45" s="215"/>
      <c r="F45" s="321"/>
      <c r="G45" s="190"/>
    </row>
    <row r="46" spans="1:8" ht="17.25" thickBot="1" x14ac:dyDescent="0.3">
      <c r="B46" s="174" t="s">
        <v>69</v>
      </c>
      <c r="C46" s="216" t="s">
        <v>85</v>
      </c>
      <c r="D46" s="114"/>
      <c r="E46" s="336" t="s">
        <v>584</v>
      </c>
      <c r="F46" s="114"/>
      <c r="G46" s="217"/>
    </row>
    <row r="47" spans="1:8" s="163" customFormat="1" ht="17.25" thickBot="1" x14ac:dyDescent="0.3">
      <c r="A47" s="151"/>
      <c r="B47" s="174" t="s">
        <v>69</v>
      </c>
      <c r="C47" s="218" t="s">
        <v>86</v>
      </c>
      <c r="D47" s="114"/>
      <c r="E47" s="219"/>
      <c r="F47" s="114"/>
      <c r="G47" s="217"/>
    </row>
    <row r="48" spans="1:8" ht="15.75" customHeight="1" x14ac:dyDescent="0.25">
      <c r="B48" s="174" t="s">
        <v>69</v>
      </c>
      <c r="C48" s="208" t="s">
        <v>87</v>
      </c>
      <c r="D48" s="321"/>
      <c r="E48" s="184" t="s">
        <v>63</v>
      </c>
      <c r="F48" s="321"/>
      <c r="G48" s="335" t="s">
        <v>575</v>
      </c>
    </row>
    <row r="49" spans="1:8" s="173" customFormat="1" ht="16.5" x14ac:dyDescent="0.25">
      <c r="A49" s="151"/>
      <c r="B49" s="174"/>
      <c r="C49" s="208" t="s">
        <v>88</v>
      </c>
      <c r="D49" s="321"/>
      <c r="E49" s="184" t="s">
        <v>63</v>
      </c>
      <c r="F49" s="321"/>
      <c r="G49" s="335" t="s">
        <v>575</v>
      </c>
    </row>
    <row r="50" spans="1:8" s="173" customFormat="1" ht="15.75" customHeight="1" x14ac:dyDescent="0.25">
      <c r="A50" s="151"/>
      <c r="B50" s="174"/>
      <c r="C50" s="208" t="s">
        <v>89</v>
      </c>
      <c r="D50" s="321"/>
      <c r="E50" s="184" t="s">
        <v>63</v>
      </c>
      <c r="F50" s="321"/>
      <c r="G50" s="335" t="s">
        <v>575</v>
      </c>
    </row>
    <row r="51" spans="1:8" ht="17.25" thickBot="1" x14ac:dyDescent="0.3">
      <c r="B51" s="174"/>
      <c r="C51" s="220" t="s">
        <v>90</v>
      </c>
      <c r="D51" s="114"/>
      <c r="E51" s="184" t="s">
        <v>388</v>
      </c>
      <c r="F51" s="114"/>
      <c r="G51" s="217" t="s">
        <v>585</v>
      </c>
      <c r="H51" s="151" t="s">
        <v>586</v>
      </c>
    </row>
    <row r="52" spans="1:8" ht="17.25" thickBot="1" x14ac:dyDescent="0.3">
      <c r="B52" s="174" t="s">
        <v>91</v>
      </c>
      <c r="C52" s="221" t="s">
        <v>92</v>
      </c>
      <c r="D52" s="222"/>
      <c r="E52" s="223"/>
      <c r="F52" s="222"/>
      <c r="G52" s="222"/>
    </row>
    <row r="53" spans="1:8" ht="16.5" x14ac:dyDescent="0.25">
      <c r="B53" s="174" t="s">
        <v>91</v>
      </c>
      <c r="C53" s="175" t="s">
        <v>93</v>
      </c>
      <c r="D53" s="321"/>
      <c r="E53" s="176" t="s">
        <v>589</v>
      </c>
      <c r="F53" s="321"/>
      <c r="G53" s="177" t="s">
        <v>590</v>
      </c>
    </row>
    <row r="54" spans="1:8" s="173" customFormat="1" ht="16.5" x14ac:dyDescent="0.25">
      <c r="A54" s="151"/>
      <c r="B54" s="152"/>
      <c r="C54" s="175" t="s">
        <v>94</v>
      </c>
      <c r="D54" s="321"/>
      <c r="E54" s="176" t="s">
        <v>587</v>
      </c>
      <c r="F54" s="321"/>
      <c r="G54" s="177"/>
    </row>
    <row r="55" spans="1:8" s="173" customFormat="1" ht="16.5" x14ac:dyDescent="0.25">
      <c r="A55" s="151"/>
      <c r="B55" s="152"/>
      <c r="C55" s="175" t="s">
        <v>95</v>
      </c>
      <c r="D55" s="321"/>
      <c r="E55" s="176" t="s">
        <v>588</v>
      </c>
      <c r="F55" s="321"/>
      <c r="G55" s="177"/>
    </row>
    <row r="56" spans="1:8" ht="15" customHeight="1" thickBot="1" x14ac:dyDescent="0.3">
      <c r="B56" s="152"/>
      <c r="C56" s="113"/>
      <c r="D56" s="114"/>
      <c r="E56" s="115"/>
      <c r="F56" s="114"/>
      <c r="G56" s="116"/>
    </row>
    <row r="57" spans="1:8" ht="17.25" thickBot="1" x14ac:dyDescent="0.3">
      <c r="C57" s="380"/>
      <c r="D57" s="380"/>
      <c r="E57" s="380"/>
      <c r="F57" s="380"/>
      <c r="G57" s="380"/>
    </row>
    <row r="58" spans="1:8" s="173" customFormat="1" ht="17.25" thickBot="1" x14ac:dyDescent="0.3">
      <c r="A58" s="318"/>
      <c r="B58" s="112"/>
      <c r="C58" s="381"/>
      <c r="D58" s="382"/>
      <c r="E58" s="382"/>
      <c r="F58" s="382"/>
      <c r="G58" s="383"/>
    </row>
    <row r="59" spans="1:8" ht="17.25" thickBot="1" x14ac:dyDescent="0.3">
      <c r="A59" s="318"/>
      <c r="B59" s="318"/>
      <c r="C59" s="381"/>
      <c r="D59" s="382"/>
      <c r="E59" s="382"/>
      <c r="F59" s="382"/>
      <c r="G59" s="383"/>
    </row>
    <row r="60" spans="1:8" ht="17.25" thickBot="1" x14ac:dyDescent="0.3">
      <c r="A60" s="318"/>
      <c r="B60" s="318"/>
      <c r="C60" s="384"/>
      <c r="D60" s="384"/>
      <c r="E60" s="384"/>
      <c r="F60" s="384"/>
      <c r="G60" s="384"/>
    </row>
    <row r="61" spans="1:8" ht="16.5" x14ac:dyDescent="0.25">
      <c r="A61" s="318"/>
      <c r="B61" s="318"/>
      <c r="C61" s="385" t="s">
        <v>30</v>
      </c>
      <c r="D61" s="385"/>
      <c r="E61" s="385"/>
      <c r="F61" s="385"/>
      <c r="G61" s="385"/>
    </row>
    <row r="62" spans="1:8" s="173" customFormat="1" ht="16.5" x14ac:dyDescent="0.25">
      <c r="A62" s="318"/>
      <c r="B62" s="318"/>
      <c r="C62" s="367" t="s">
        <v>31</v>
      </c>
      <c r="D62" s="367"/>
      <c r="E62" s="367"/>
      <c r="F62" s="367"/>
      <c r="G62" s="367"/>
    </row>
    <row r="63" spans="1:8" s="5" customFormat="1" ht="15.75" x14ac:dyDescent="0.25">
      <c r="A63" s="318"/>
      <c r="B63" s="321" t="s">
        <v>32</v>
      </c>
      <c r="C63" s="373" t="s">
        <v>33</v>
      </c>
      <c r="D63" s="373"/>
      <c r="E63" s="373"/>
      <c r="F63" s="373"/>
      <c r="G63" s="373"/>
    </row>
    <row r="64" spans="1:8" s="5" customFormat="1" ht="16.5" x14ac:dyDescent="0.25">
      <c r="A64" s="151"/>
      <c r="B64" s="152"/>
      <c r="C64" s="224"/>
      <c r="D64" s="174"/>
      <c r="E64" s="224"/>
      <c r="F64" s="174"/>
      <c r="G64" s="174"/>
    </row>
    <row r="65" spans="1:7" s="5" customFormat="1" ht="16.5" x14ac:dyDescent="0.25">
      <c r="A65" s="151"/>
      <c r="B65" s="152"/>
      <c r="C65" s="225"/>
      <c r="D65" s="225"/>
      <c r="E65" s="225"/>
      <c r="F65" s="225"/>
      <c r="G65" s="152"/>
    </row>
    <row r="66" spans="1:7" s="5" customFormat="1" ht="18.75" customHeight="1" x14ac:dyDescent="0.25">
      <c r="A66" s="151"/>
      <c r="B66" s="151"/>
      <c r="C66" s="152"/>
      <c r="D66" s="152"/>
      <c r="E66" s="152"/>
      <c r="F66" s="152"/>
      <c r="G66" s="152"/>
    </row>
    <row r="67" spans="1:7" s="5" customFormat="1" ht="16.5" x14ac:dyDescent="0.25">
      <c r="A67" s="151"/>
      <c r="B67" s="151"/>
      <c r="C67" s="374"/>
      <c r="D67" s="374"/>
      <c r="E67" s="374"/>
      <c r="F67" s="374"/>
      <c r="G67" s="374"/>
    </row>
    <row r="68" spans="1:7" s="5" customFormat="1" ht="16.5" x14ac:dyDescent="0.25">
      <c r="A68" s="151"/>
      <c r="B68" s="151"/>
      <c r="C68" s="374"/>
      <c r="D68" s="374"/>
      <c r="E68" s="374"/>
      <c r="F68" s="374"/>
      <c r="G68" s="374"/>
    </row>
    <row r="69" spans="1:7" ht="16.5" x14ac:dyDescent="0.25">
      <c r="C69" s="374"/>
      <c r="D69" s="374"/>
      <c r="E69" s="374"/>
      <c r="F69" s="374"/>
      <c r="G69" s="374"/>
    </row>
    <row r="70" spans="1:7" ht="15" customHeight="1" x14ac:dyDescent="0.25">
      <c r="C70" s="374"/>
      <c r="D70" s="374"/>
      <c r="E70" s="374"/>
      <c r="F70" s="374"/>
      <c r="G70" s="374"/>
    </row>
    <row r="71" spans="1:7" ht="15" customHeight="1" x14ac:dyDescent="0.25">
      <c r="C71" s="225"/>
      <c r="D71" s="225"/>
      <c r="E71" s="225"/>
      <c r="F71" s="225"/>
      <c r="G71" s="152"/>
    </row>
    <row r="72" spans="1:7" ht="16.5" x14ac:dyDescent="0.25">
      <c r="C72" s="372"/>
      <c r="D72" s="372"/>
      <c r="E72" s="372"/>
      <c r="F72" s="152"/>
      <c r="G72" s="152"/>
    </row>
    <row r="73" spans="1:7" ht="16.5" x14ac:dyDescent="0.25">
      <c r="C73" s="372"/>
      <c r="D73" s="372"/>
      <c r="E73" s="372"/>
      <c r="F73" s="152"/>
      <c r="G73" s="152"/>
    </row>
    <row r="74" spans="1:7" ht="18.75" customHeight="1" x14ac:dyDescent="0.25">
      <c r="C74" s="152"/>
      <c r="D74" s="152"/>
      <c r="E74" s="152"/>
      <c r="F74" s="152"/>
      <c r="G74" s="152"/>
    </row>
    <row r="75" spans="1:7" ht="16.5" x14ac:dyDescent="0.25"/>
    <row r="76" spans="1:7" ht="16.5" x14ac:dyDescent="0.25"/>
    <row r="77" spans="1:7" ht="16.5" x14ac:dyDescent="0.25"/>
    <row r="78" spans="1:7" ht="16.5" x14ac:dyDescent="0.25"/>
    <row r="79" spans="1:7" ht="16.5" x14ac:dyDescent="0.25"/>
    <row r="80" spans="1:7" ht="16.5" x14ac:dyDescent="0.25"/>
    <row r="81" ht="16.5" x14ac:dyDescent="0.25"/>
    <row r="82" ht="16.5" x14ac:dyDescent="0.25"/>
    <row r="83" ht="16.5" x14ac:dyDescent="0.25"/>
    <row r="84" ht="16.5" x14ac:dyDescent="0.25"/>
    <row r="85" ht="16.5" x14ac:dyDescent="0.25"/>
    <row r="86" ht="16.5" x14ac:dyDescent="0.25"/>
    <row r="87" ht="16.5" x14ac:dyDescent="0.25"/>
    <row r="88" ht="16.5" x14ac:dyDescent="0.25"/>
    <row r="89" ht="16.5" x14ac:dyDescent="0.25"/>
    <row r="90" ht="16.5" x14ac:dyDescent="0.25"/>
    <row r="91" ht="16.5" x14ac:dyDescent="0.25"/>
    <row r="92" ht="16.5" x14ac:dyDescent="0.25"/>
    <row r="93" ht="16.5" x14ac:dyDescent="0.25"/>
    <row r="94" ht="16.5" x14ac:dyDescent="0.25"/>
    <row r="95" ht="16.5" x14ac:dyDescent="0.25"/>
  </sheetData>
  <sheetProtection selectLockedCells="1"/>
  <dataConsolidate/>
  <mergeCells count="19">
    <mergeCell ref="C62:G62"/>
    <mergeCell ref="C2:G2"/>
    <mergeCell ref="C3:G3"/>
    <mergeCell ref="C4:G4"/>
    <mergeCell ref="C5:G5"/>
    <mergeCell ref="C6:G6"/>
    <mergeCell ref="C7:G7"/>
    <mergeCell ref="C57:G57"/>
    <mergeCell ref="C58:G58"/>
    <mergeCell ref="C59:G59"/>
    <mergeCell ref="C60:G60"/>
    <mergeCell ref="C61:G61"/>
    <mergeCell ref="C73:E73"/>
    <mergeCell ref="C63:G63"/>
    <mergeCell ref="C67:G67"/>
    <mergeCell ref="C68:G68"/>
    <mergeCell ref="C69:G69"/>
    <mergeCell ref="C70:G70"/>
    <mergeCell ref="C72:E72"/>
  </mergeCells>
  <hyperlinks>
    <hyperlink ref="C44" r:id="rId1" display="Reporting currency (ISO-4217)"/>
    <hyperlink ref="C47" r:id="rId2" location="r4-7"/>
    <hyperlink ref="C32" r:id="rId3" location="r7-2" display="Public debate (Requirement 7.1)"/>
    <hyperlink ref="E25" r:id="rId4" location="malawis-progress-by-requirement"/>
    <hyperlink ref="G23" r:id="rId5" location="malawis-progress-by-requirement"/>
    <hyperlink ref="G38" r:id="rId6" location="malawis-progress-by-requirement"/>
    <hyperlink ref="G44" r:id="rId7"/>
    <hyperlink ref="E46" r:id="rId8"/>
    <hyperlink ref="G48" r:id="rId9" location="malawis-progress-by-requirement"/>
    <hyperlink ref="G49:G50" r:id="rId10" location="malawis-progress-by-requirement" display="EITI Reports"/>
  </hyperlinks>
  <pageMargins left="0.25" right="0.25" top="0.75" bottom="0.75" header="0.3" footer="0.3"/>
  <pageSetup paperSize="8" fitToHeight="0" orientation="landscape" horizontalDpi="2400" verticalDpi="2400" r:id="rId11"/>
  <legacyDrawing r:id="rId1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S14"/>
  <sheetViews>
    <sheetView topLeftCell="A2" zoomScaleNormal="100" workbookViewId="0">
      <selection activeCell="F5" sqref="F5"/>
    </sheetView>
  </sheetViews>
  <sheetFormatPr defaultColWidth="10.5" defaultRowHeight="16.5" x14ac:dyDescent="0.3"/>
  <cols>
    <col min="1" max="1" width="14.875" style="262" customWidth="1"/>
    <col min="2" max="2" width="48" style="262" customWidth="1"/>
    <col min="3" max="3" width="3" style="262" customWidth="1"/>
    <col min="4" max="4" width="30.375" style="262" customWidth="1"/>
    <col min="5" max="5" width="3" style="262" customWidth="1"/>
    <col min="6" max="6" width="30.375" style="262" customWidth="1"/>
    <col min="7" max="7" width="3" style="262" customWidth="1"/>
    <col min="8" max="8" width="30.375" style="262" customWidth="1"/>
    <col min="9" max="9" width="3" style="262" customWidth="1"/>
    <col min="10" max="10" width="39.5" style="262" customWidth="1"/>
    <col min="11" max="11" width="3" style="262" customWidth="1"/>
    <col min="12" max="12" width="39.5" style="262" customWidth="1"/>
    <col min="13" max="13" width="3" style="262" customWidth="1"/>
    <col min="14" max="14" width="39.5" style="262" customWidth="1"/>
    <col min="15" max="15" width="3" style="262" customWidth="1"/>
    <col min="16" max="16" width="39.5" style="262" customWidth="1"/>
    <col min="17" max="17" width="3" style="262" customWidth="1"/>
    <col min="18" max="18" width="39.5" style="262" customWidth="1"/>
    <col min="19" max="19" width="3" style="262" customWidth="1"/>
    <col min="20" max="16384" width="10.5" style="262"/>
  </cols>
  <sheetData>
    <row r="1" spans="1:19" ht="27" x14ac:dyDescent="0.45">
      <c r="A1" s="261" t="s">
        <v>438</v>
      </c>
    </row>
    <row r="3" spans="1:19" s="45" customFormat="1" ht="126" x14ac:dyDescent="0.25">
      <c r="A3" s="317" t="s">
        <v>439</v>
      </c>
      <c r="B3" s="62" t="s">
        <v>440</v>
      </c>
      <c r="D3" s="11" t="s">
        <v>704</v>
      </c>
      <c r="F3" s="63"/>
      <c r="H3" s="63"/>
      <c r="J3" s="54"/>
      <c r="L3" s="44"/>
      <c r="N3" s="44"/>
      <c r="P3" s="44"/>
      <c r="R3" s="44"/>
    </row>
    <row r="4" spans="1:19" s="43" customFormat="1" ht="19.5" x14ac:dyDescent="0.25">
      <c r="A4" s="61"/>
      <c r="B4" s="52"/>
      <c r="D4" s="52"/>
      <c r="F4" s="52"/>
      <c r="H4" s="52"/>
      <c r="J4" s="53"/>
      <c r="L4" s="53"/>
    </row>
    <row r="5" spans="1:19" s="58" customFormat="1" ht="97.5" x14ac:dyDescent="0.25">
      <c r="A5" s="56"/>
      <c r="B5" s="57" t="s">
        <v>100</v>
      </c>
      <c r="D5" s="90" t="s">
        <v>101</v>
      </c>
      <c r="E5" s="50"/>
      <c r="F5" s="90" t="s">
        <v>102</v>
      </c>
      <c r="G5" s="50"/>
      <c r="H5" s="90" t="s">
        <v>103</v>
      </c>
      <c r="J5" s="51" t="s">
        <v>104</v>
      </c>
      <c r="K5" s="50"/>
      <c r="L5" s="51" t="s">
        <v>105</v>
      </c>
      <c r="M5" s="50"/>
      <c r="N5" s="51" t="s">
        <v>106</v>
      </c>
      <c r="O5" s="50"/>
      <c r="P5" s="51" t="s">
        <v>107</v>
      </c>
      <c r="Q5" s="50"/>
      <c r="R5" s="51" t="s">
        <v>108</v>
      </c>
      <c r="S5" s="50"/>
    </row>
    <row r="6" spans="1:19" s="43" customFormat="1" ht="19.5" x14ac:dyDescent="0.25">
      <c r="A6" s="61"/>
      <c r="B6" s="52"/>
      <c r="D6" s="52"/>
      <c r="F6" s="52"/>
      <c r="H6" s="52"/>
      <c r="J6" s="53"/>
      <c r="L6" s="53"/>
      <c r="N6" s="53"/>
      <c r="P6" s="53"/>
      <c r="R6" s="53"/>
    </row>
    <row r="7" spans="1:19" s="45" customFormat="1" ht="47.25" x14ac:dyDescent="0.25">
      <c r="A7" s="317" t="s">
        <v>123</v>
      </c>
      <c r="B7" s="62" t="s">
        <v>441</v>
      </c>
      <c r="D7" s="11" t="s">
        <v>125</v>
      </c>
      <c r="F7" s="63"/>
      <c r="H7" s="63"/>
      <c r="J7" s="54"/>
      <c r="L7" s="44"/>
      <c r="M7" s="43"/>
      <c r="N7" s="44"/>
      <c r="O7" s="43"/>
      <c r="P7" s="44"/>
      <c r="Q7" s="43"/>
      <c r="R7" s="44"/>
    </row>
    <row r="8" spans="1:19" s="43" customFormat="1" ht="19.5" x14ac:dyDescent="0.25">
      <c r="A8" s="61"/>
      <c r="B8" s="52"/>
      <c r="D8" s="52"/>
      <c r="F8" s="52"/>
      <c r="H8" s="52"/>
      <c r="J8" s="53"/>
      <c r="L8" s="53"/>
      <c r="N8" s="53"/>
      <c r="P8" s="53"/>
      <c r="R8" s="53"/>
    </row>
    <row r="9" spans="1:19" s="10" customFormat="1" ht="31.5" x14ac:dyDescent="0.25">
      <c r="A9" s="15"/>
      <c r="B9" s="59" t="s">
        <v>442</v>
      </c>
      <c r="D9" s="11" t="s">
        <v>112</v>
      </c>
      <c r="F9" s="11" t="str">
        <f>IF(D9=[2]Lists!$K$4,"&lt; Input URL to data source &gt;",IF(D9=[2]Lists!$K$5,"&lt; Reference section in EITI Report or URL &gt;",IF(D9=[2]Lists!$K$6,"&lt; Reference evidence of non-applicability &gt;","")))</f>
        <v/>
      </c>
      <c r="G9" s="43"/>
      <c r="H9" s="11" t="str">
        <f>IF(F9=[2]Lists!$K$4,"&lt; Input URL to data source &gt;",IF(F9=[2]Lists!$K$5,"&lt; Reference section in EITI Report or URL &gt;",IF(F9=[2]Lists!$K$6,"&lt; Reference evidence of non-applicability &gt;","")))</f>
        <v/>
      </c>
      <c r="I9" s="43"/>
      <c r="J9" s="409"/>
      <c r="K9" s="43"/>
      <c r="L9" s="44"/>
      <c r="M9" s="43"/>
      <c r="N9" s="44"/>
      <c r="O9" s="43"/>
      <c r="P9" s="44"/>
      <c r="Q9" s="43"/>
      <c r="R9" s="44"/>
      <c r="S9" s="43"/>
    </row>
    <row r="10" spans="1:19" s="10" customFormat="1" ht="31.5" x14ac:dyDescent="0.25">
      <c r="A10" s="15"/>
      <c r="B10" s="65" t="s">
        <v>443</v>
      </c>
      <c r="D10" s="11" t="s">
        <v>81</v>
      </c>
      <c r="F10" s="11" t="s">
        <v>216</v>
      </c>
      <c r="G10" s="45"/>
      <c r="H10" s="11" t="s">
        <v>216</v>
      </c>
      <c r="I10" s="45"/>
      <c r="J10" s="410"/>
      <c r="K10" s="45"/>
      <c r="L10" s="44"/>
      <c r="M10" s="45"/>
      <c r="N10" s="44"/>
      <c r="O10" s="45"/>
      <c r="P10" s="44"/>
      <c r="Q10" s="45"/>
      <c r="R10" s="44"/>
      <c r="S10" s="45"/>
    </row>
    <row r="11" spans="1:19" s="10" customFormat="1" ht="31.5" x14ac:dyDescent="0.25">
      <c r="A11" s="15"/>
      <c r="B11" s="65" t="s">
        <v>444</v>
      </c>
      <c r="D11" s="11" t="s">
        <v>112</v>
      </c>
      <c r="F11" s="11"/>
      <c r="G11" s="45"/>
      <c r="H11" s="11"/>
      <c r="I11" s="45"/>
      <c r="J11" s="410"/>
      <c r="K11" s="45"/>
      <c r="L11" s="44"/>
      <c r="M11" s="45"/>
      <c r="N11" s="44"/>
      <c r="O11" s="45"/>
      <c r="P11" s="44"/>
      <c r="Q11" s="45"/>
      <c r="R11" s="44"/>
      <c r="S11" s="45"/>
    </row>
    <row r="12" spans="1:19" s="10" customFormat="1" ht="47.25" x14ac:dyDescent="0.25">
      <c r="A12" s="15"/>
      <c r="B12" s="65" t="s">
        <v>445</v>
      </c>
      <c r="D12" s="11" t="s">
        <v>112</v>
      </c>
      <c r="F12" s="11"/>
      <c r="G12" s="45"/>
      <c r="H12" s="11"/>
      <c r="I12" s="45"/>
      <c r="J12" s="410"/>
      <c r="K12" s="45"/>
      <c r="L12" s="44"/>
      <c r="M12" s="45"/>
      <c r="N12" s="44"/>
      <c r="O12" s="45"/>
      <c r="P12" s="44"/>
      <c r="Q12" s="45"/>
      <c r="R12" s="44"/>
      <c r="S12" s="45"/>
    </row>
    <row r="13" spans="1:19" s="10" customFormat="1" ht="47.25" x14ac:dyDescent="0.25">
      <c r="A13" s="15"/>
      <c r="B13" s="65" t="s">
        <v>446</v>
      </c>
      <c r="D13" s="11" t="s">
        <v>125</v>
      </c>
      <c r="F13" s="11"/>
      <c r="G13" s="45"/>
      <c r="H13" s="11"/>
      <c r="I13" s="45"/>
      <c r="J13" s="411"/>
      <c r="K13" s="45"/>
      <c r="L13" s="44"/>
      <c r="M13" s="45"/>
      <c r="N13" s="44"/>
      <c r="O13" s="45"/>
      <c r="P13" s="44"/>
      <c r="Q13" s="45"/>
      <c r="R13" s="44"/>
      <c r="S13" s="45"/>
    </row>
    <row r="14" spans="1:19" s="264" customFormat="1" x14ac:dyDescent="0.3">
      <c r="A14" s="263"/>
    </row>
  </sheetData>
  <mergeCells count="1">
    <mergeCell ref="J9:J13"/>
  </mergeCells>
  <pageMargins left="0.7" right="0.7" top="0.75" bottom="0.75" header="0.3" footer="0.3"/>
  <pageSetup paperSize="8" orientation="landscape" horizontalDpi="1200" verticalDpi="1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S12"/>
  <sheetViews>
    <sheetView zoomScaleNormal="100" workbookViewId="0">
      <selection activeCell="D1" sqref="D1"/>
    </sheetView>
  </sheetViews>
  <sheetFormatPr defaultColWidth="10.5" defaultRowHeight="16.5" x14ac:dyDescent="0.3"/>
  <cols>
    <col min="1" max="1" width="17.875" style="262" customWidth="1"/>
    <col min="2" max="2" width="44" style="262" customWidth="1"/>
    <col min="3" max="3" width="3" style="262" customWidth="1"/>
    <col min="4" max="4" width="25.875" style="262" customWidth="1"/>
    <col min="5" max="5" width="3" style="262" customWidth="1"/>
    <col min="6" max="6" width="25.875" style="262" customWidth="1"/>
    <col min="7" max="7" width="3" style="262" customWidth="1"/>
    <col min="8" max="8" width="25.875" style="262" customWidth="1"/>
    <col min="9" max="9" width="3" style="262" customWidth="1"/>
    <col min="10" max="10" width="39.5" style="262" customWidth="1"/>
    <col min="11" max="11" width="3" style="262" customWidth="1"/>
    <col min="12" max="12" width="39.5" style="262" customWidth="1"/>
    <col min="13" max="13" width="3" style="262" customWidth="1"/>
    <col min="14" max="14" width="39.5" style="262" customWidth="1"/>
    <col min="15" max="15" width="3" style="262" customWidth="1"/>
    <col min="16" max="16" width="39.5" style="262" customWidth="1"/>
    <col min="17" max="17" width="3" style="262" customWidth="1"/>
    <col min="18" max="18" width="39.5" style="262" customWidth="1"/>
    <col min="19" max="19" width="3" style="262" customWidth="1"/>
    <col min="20" max="16384" width="10.5" style="262"/>
  </cols>
  <sheetData>
    <row r="1" spans="1:19" ht="27" x14ac:dyDescent="0.45">
      <c r="A1" s="261" t="s">
        <v>447</v>
      </c>
    </row>
    <row r="3" spans="1:19" s="45" customFormat="1" ht="157.5" x14ac:dyDescent="0.25">
      <c r="A3" s="317" t="s">
        <v>448</v>
      </c>
      <c r="B3" s="62" t="s">
        <v>449</v>
      </c>
      <c r="D3" s="11" t="s">
        <v>705</v>
      </c>
      <c r="F3" s="63"/>
      <c r="H3" s="63"/>
      <c r="J3" s="54"/>
      <c r="L3" s="44"/>
      <c r="N3" s="44"/>
      <c r="P3" s="44"/>
      <c r="R3" s="44"/>
    </row>
    <row r="4" spans="1:19" s="43" customFormat="1" ht="19.5" x14ac:dyDescent="0.25">
      <c r="A4" s="61"/>
      <c r="B4" s="52"/>
      <c r="D4" s="52"/>
      <c r="F4" s="52"/>
      <c r="H4" s="52"/>
      <c r="J4" s="53"/>
      <c r="L4" s="53"/>
    </row>
    <row r="5" spans="1:19" s="58" customFormat="1" ht="97.5" x14ac:dyDescent="0.25">
      <c r="A5" s="56"/>
      <c r="B5" s="57" t="s">
        <v>100</v>
      </c>
      <c r="D5" s="90" t="s">
        <v>101</v>
      </c>
      <c r="E5" s="50"/>
      <c r="F5" s="90" t="s">
        <v>102</v>
      </c>
      <c r="G5" s="50"/>
      <c r="H5" s="90" t="s">
        <v>103</v>
      </c>
      <c r="J5" s="51" t="s">
        <v>104</v>
      </c>
      <c r="K5" s="50"/>
      <c r="L5" s="51" t="s">
        <v>105</v>
      </c>
      <c r="M5" s="50"/>
      <c r="N5" s="51" t="s">
        <v>106</v>
      </c>
      <c r="O5" s="50"/>
      <c r="P5" s="51" t="s">
        <v>107</v>
      </c>
      <c r="Q5" s="50"/>
      <c r="R5" s="51" t="s">
        <v>108</v>
      </c>
      <c r="S5" s="50"/>
    </row>
    <row r="6" spans="1:19" s="43" customFormat="1" ht="19.5" x14ac:dyDescent="0.25">
      <c r="A6" s="61"/>
      <c r="B6" s="52"/>
      <c r="D6" s="52"/>
      <c r="F6" s="52"/>
      <c r="H6" s="52"/>
      <c r="J6" s="53"/>
      <c r="L6" s="53"/>
      <c r="N6" s="53"/>
      <c r="P6" s="53"/>
      <c r="R6" s="53"/>
    </row>
    <row r="7" spans="1:19" s="43" customFormat="1" ht="63" x14ac:dyDescent="0.25">
      <c r="A7" s="61"/>
      <c r="B7" s="81" t="s">
        <v>450</v>
      </c>
      <c r="D7" s="11" t="s">
        <v>595</v>
      </c>
      <c r="F7" s="11" t="str">
        <f>IF(D7=[2]Lists!$K$4,"&lt; Input URL to data source &gt;",IF(D7=[2]Lists!$K$5,"&lt; Reference section in EITI Report or URL &gt;",IF(D7=[2]Lists!$K$6,"&lt; Reference evidence of non-applicability &gt;","")))</f>
        <v/>
      </c>
      <c r="H7" s="11" t="str">
        <f>IF(F7=[2]Lists!$K$4,"&lt; Input URL to data source &gt;",IF(F7=[2]Lists!$K$5,"&lt; Reference section in EITI Report or URL &gt;",IF(F7=[2]Lists!$K$6,"&lt; Reference evidence of non-applicability &gt;","")))</f>
        <v/>
      </c>
      <c r="J7" s="409"/>
      <c r="L7" s="44"/>
      <c r="N7" s="44"/>
      <c r="P7" s="44"/>
      <c r="R7" s="44"/>
    </row>
    <row r="8" spans="1:19" s="43" customFormat="1" ht="47.25" x14ac:dyDescent="0.25">
      <c r="A8" s="61"/>
      <c r="B8" s="59" t="s">
        <v>451</v>
      </c>
      <c r="D8" s="11" t="s">
        <v>125</v>
      </c>
      <c r="F8" s="11" t="str">
        <f>IF(D8=[2]Lists!$K$4,"&lt; Input URL to data source &gt;",IF(D8=[2]Lists!$K$5,"&lt; Reference section in EITI Report or URL &gt;",IF(D8=[2]Lists!$K$6,"&lt; Reference evidence of non-applicability &gt;","")))</f>
        <v/>
      </c>
      <c r="H8" s="11" t="str">
        <f>IF(F8=[2]Lists!$K$4,"&lt; Input URL to data source &gt;",IF(F8=[2]Lists!$K$5,"&lt; Reference section in EITI Report or URL &gt;",IF(F8=[2]Lists!$K$6,"&lt; Reference evidence of non-applicability &gt;","")))</f>
        <v/>
      </c>
      <c r="J8" s="410"/>
      <c r="L8" s="44"/>
      <c r="N8" s="44"/>
      <c r="P8" s="44"/>
      <c r="R8" s="44"/>
    </row>
    <row r="9" spans="1:19" s="43" customFormat="1" ht="47.25" x14ac:dyDescent="0.25">
      <c r="A9" s="61"/>
      <c r="B9" s="59" t="s">
        <v>452</v>
      </c>
      <c r="D9" s="11" t="s">
        <v>125</v>
      </c>
      <c r="F9" s="11" t="str">
        <f>IF(D9=[2]Lists!$K$4,"&lt; Input URL to data source &gt;",IF(D9=[2]Lists!$K$5,"&lt; Reference section in EITI Report or URL &gt;",IF(D9=[2]Lists!$K$6,"&lt; Reference evidence of non-applicability &gt;","")))</f>
        <v/>
      </c>
      <c r="H9" s="11" t="str">
        <f>IF(F9=[2]Lists!$K$4,"&lt; Input URL to data source &gt;",IF(F9=[2]Lists!$K$5,"&lt; Reference section in EITI Report or URL &gt;",IF(F9=[2]Lists!$K$6,"&lt; Reference evidence of non-applicability &gt;","")))</f>
        <v/>
      </c>
      <c r="J9" s="410"/>
      <c r="L9" s="44"/>
      <c r="N9" s="44"/>
      <c r="P9" s="44"/>
      <c r="R9" s="44"/>
    </row>
    <row r="10" spans="1:19" s="43" customFormat="1" ht="47.25" x14ac:dyDescent="0.25">
      <c r="A10" s="61"/>
      <c r="B10" s="59" t="s">
        <v>453</v>
      </c>
      <c r="D10" s="11" t="s">
        <v>125</v>
      </c>
      <c r="F10" s="11" t="str">
        <f>IF(D10=[2]Lists!$K$4,"&lt; Input URL to data source &gt;",IF(D10=[2]Lists!$K$5,"&lt; Reference section in EITI Report or URL &gt;",IF(D10=[2]Lists!$K$6,"&lt; Reference evidence of non-applicability &gt;","")))</f>
        <v/>
      </c>
      <c r="H10" s="11" t="str">
        <f>IF(F10=[2]Lists!$K$4,"&lt; Input URL to data source &gt;",IF(F10=[2]Lists!$K$5,"&lt; Reference section in EITI Report or URL &gt;",IF(F10=[2]Lists!$K$6,"&lt; Reference evidence of non-applicability &gt;","")))</f>
        <v/>
      </c>
      <c r="J10" s="410"/>
      <c r="L10" s="44"/>
      <c r="N10" s="44"/>
      <c r="P10" s="44"/>
      <c r="R10" s="44"/>
    </row>
    <row r="11" spans="1:19" s="43" customFormat="1" ht="31.5" x14ac:dyDescent="0.25">
      <c r="A11" s="61"/>
      <c r="B11" s="59" t="s">
        <v>454</v>
      </c>
      <c r="D11" s="11" t="s">
        <v>125</v>
      </c>
      <c r="F11" s="11" t="str">
        <f>IF(D11=[2]Lists!$K$4,"&lt; Input URL to data source &gt;",IF(D11=[2]Lists!$K$5,"&lt; Reference section in EITI Report or URL &gt;",IF(D11=[2]Lists!$K$6,"&lt; Reference evidence of non-applicability &gt;","")))</f>
        <v/>
      </c>
      <c r="H11" s="11" t="str">
        <f>IF(F11=[2]Lists!$K$4,"&lt; Input URL to data source &gt;",IF(F11=[2]Lists!$K$5,"&lt; Reference section in EITI Report or URL &gt;",IF(F11=[2]Lists!$K$6,"&lt; Reference evidence of non-applicability &gt;","")))</f>
        <v/>
      </c>
      <c r="J11" s="411"/>
      <c r="L11" s="44"/>
      <c r="N11" s="44"/>
      <c r="P11" s="44"/>
      <c r="R11" s="44"/>
    </row>
    <row r="12" spans="1:19" s="264" customFormat="1" ht="31.5" x14ac:dyDescent="0.3">
      <c r="A12" s="263"/>
      <c r="B12" s="81" t="s">
        <v>455</v>
      </c>
      <c r="D12" s="273"/>
    </row>
  </sheetData>
  <mergeCells count="1">
    <mergeCell ref="J7:J11"/>
  </mergeCells>
  <pageMargins left="0.7" right="0.7" top="0.75" bottom="0.75" header="0.3" footer="0.3"/>
  <pageSetup paperSize="8" orientation="landscape" horizontalDpi="1200" verticalDpi="1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S10"/>
  <sheetViews>
    <sheetView topLeftCell="B6" zoomScaleNormal="100" workbookViewId="0">
      <selection activeCell="F6" sqref="F6"/>
    </sheetView>
  </sheetViews>
  <sheetFormatPr defaultColWidth="10.5" defaultRowHeight="16.5" x14ac:dyDescent="0.3"/>
  <cols>
    <col min="1" max="1" width="17.5" style="262" customWidth="1"/>
    <col min="2" max="2" width="38" style="262" customWidth="1"/>
    <col min="3" max="3" width="3.375" style="262" customWidth="1"/>
    <col min="4" max="4" width="26" style="262" customWidth="1"/>
    <col min="5" max="5" width="3.375" style="262" customWidth="1"/>
    <col min="6" max="6" width="26" style="262" customWidth="1"/>
    <col min="7" max="7" width="3.375" style="262" customWidth="1"/>
    <col min="8" max="8" width="26" style="262" customWidth="1"/>
    <col min="9" max="9" width="3.375" style="262" customWidth="1"/>
    <col min="10" max="10" width="39.5" style="262" customWidth="1"/>
    <col min="11" max="11" width="3" style="262" customWidth="1"/>
    <col min="12" max="12" width="39.5" style="262" customWidth="1"/>
    <col min="13" max="13" width="3" style="262" customWidth="1"/>
    <col min="14" max="14" width="39.5" style="262" customWidth="1"/>
    <col min="15" max="15" width="3" style="262" customWidth="1"/>
    <col min="16" max="16" width="39.5" style="262" customWidth="1"/>
    <col min="17" max="17" width="3" style="262" customWidth="1"/>
    <col min="18" max="18" width="39.5" style="262" customWidth="1"/>
    <col min="19" max="19" width="3" style="262" customWidth="1"/>
    <col min="20" max="16384" width="10.5" style="262"/>
  </cols>
  <sheetData>
    <row r="1" spans="1:19" ht="27" x14ac:dyDescent="0.45">
      <c r="A1" s="261" t="s">
        <v>456</v>
      </c>
    </row>
    <row r="3" spans="1:19" s="45" customFormat="1" ht="110.25" x14ac:dyDescent="0.25">
      <c r="A3" s="317" t="s">
        <v>457</v>
      </c>
      <c r="B3" s="62" t="s">
        <v>458</v>
      </c>
      <c r="D3" s="11" t="s">
        <v>706</v>
      </c>
      <c r="F3" s="63"/>
      <c r="H3" s="63"/>
      <c r="J3" s="54"/>
      <c r="L3" s="44"/>
      <c r="N3" s="44"/>
      <c r="P3" s="44"/>
      <c r="R3" s="44"/>
    </row>
    <row r="4" spans="1:19" s="43" customFormat="1" ht="19.5" x14ac:dyDescent="0.25">
      <c r="A4" s="61"/>
      <c r="B4" s="52"/>
      <c r="D4" s="52"/>
      <c r="F4" s="52"/>
      <c r="H4" s="52"/>
      <c r="J4" s="53"/>
      <c r="L4" s="53"/>
    </row>
    <row r="5" spans="1:19" s="58" customFormat="1" ht="97.5" x14ac:dyDescent="0.25">
      <c r="A5" s="56"/>
      <c r="B5" s="57" t="s">
        <v>100</v>
      </c>
      <c r="D5" s="90" t="s">
        <v>101</v>
      </c>
      <c r="E5" s="50"/>
      <c r="F5" s="90" t="s">
        <v>102</v>
      </c>
      <c r="G5" s="50"/>
      <c r="H5" s="90" t="s">
        <v>103</v>
      </c>
      <c r="J5" s="51" t="s">
        <v>104</v>
      </c>
      <c r="K5" s="50"/>
      <c r="L5" s="51" t="s">
        <v>105</v>
      </c>
      <c r="M5" s="50"/>
      <c r="N5" s="51" t="s">
        <v>106</v>
      </c>
      <c r="O5" s="50"/>
      <c r="P5" s="51" t="s">
        <v>107</v>
      </c>
      <c r="Q5" s="50"/>
      <c r="R5" s="51" t="s">
        <v>108</v>
      </c>
      <c r="S5" s="50"/>
    </row>
    <row r="6" spans="1:19" s="43" customFormat="1" ht="19.5" x14ac:dyDescent="0.25">
      <c r="A6" s="61"/>
      <c r="B6" s="52"/>
      <c r="D6" s="52"/>
      <c r="F6" s="52"/>
      <c r="H6" s="52"/>
      <c r="J6" s="53"/>
      <c r="L6" s="53"/>
      <c r="N6" s="53"/>
      <c r="P6" s="53"/>
      <c r="R6" s="53"/>
    </row>
    <row r="7" spans="1:19" s="10" customFormat="1" ht="110.25" x14ac:dyDescent="0.3">
      <c r="A7" s="15"/>
      <c r="B7" s="81" t="s">
        <v>459</v>
      </c>
      <c r="D7" s="11" t="s">
        <v>460</v>
      </c>
      <c r="E7" s="83"/>
      <c r="F7" s="11" t="str">
        <f>IF(D7=[2]Lists!$K$4,"&lt; Input URL to data source &gt;",IF(D7=[2]Lists!$K$5,"&lt; Reference section in EITI Report or URL &gt;",IF(D7=[2]Lists!$K$6,"&lt; Reference evidence of non-applicability &gt;","")))</f>
        <v/>
      </c>
      <c r="G7" s="43"/>
      <c r="H7" s="11" t="s">
        <v>707</v>
      </c>
      <c r="I7" s="43"/>
      <c r="J7" s="409"/>
      <c r="K7" s="43"/>
      <c r="L7" s="44"/>
      <c r="M7" s="43"/>
      <c r="N7" s="44"/>
      <c r="O7" s="43"/>
      <c r="P7" s="44"/>
      <c r="Q7" s="43"/>
      <c r="R7" s="44"/>
      <c r="S7" s="43"/>
    </row>
    <row r="8" spans="1:19" s="83" customFormat="1" ht="110.25" x14ac:dyDescent="0.3">
      <c r="A8" s="82"/>
      <c r="B8" s="81" t="s">
        <v>461</v>
      </c>
      <c r="D8" s="11" t="s">
        <v>595</v>
      </c>
      <c r="F8" s="11" t="str">
        <f>IF(D8=[2]Lists!$K$4,"&lt; Input URL to data source &gt;",IF(D8=[2]Lists!$K$5,"&lt; Reference section in EITI Report or URL &gt;",IF(D8=[2]Lists!$K$6,"&lt; Reference evidence of non-applicability &gt;","")))</f>
        <v/>
      </c>
      <c r="H8" s="11" t="s">
        <v>707</v>
      </c>
      <c r="J8" s="410"/>
      <c r="K8" s="84"/>
      <c r="L8" s="44"/>
      <c r="M8" s="84"/>
      <c r="N8" s="44"/>
      <c r="O8" s="84"/>
      <c r="P8" s="44"/>
      <c r="Q8" s="84"/>
      <c r="R8" s="44"/>
    </row>
    <row r="9" spans="1:19" s="83" customFormat="1" ht="92.25" customHeight="1" x14ac:dyDescent="0.3">
      <c r="A9" s="82"/>
      <c r="B9" s="85" t="s">
        <v>462</v>
      </c>
      <c r="D9" s="11" t="s">
        <v>595</v>
      </c>
      <c r="F9" s="11" t="str">
        <f>IF(D9=[2]Lists!$K$4,"&lt; Input URL to data source &gt;",IF(D9=[2]Lists!$K$5,"&lt; Reference section in EITI Report or URL &gt;",IF(D9=[2]Lists!$K$6,"&lt; Reference evidence of non-applicability &gt;","")))</f>
        <v/>
      </c>
      <c r="H9" s="11" t="s">
        <v>707</v>
      </c>
      <c r="J9" s="411"/>
      <c r="K9" s="84"/>
      <c r="L9" s="44"/>
      <c r="M9" s="84"/>
      <c r="N9" s="44"/>
      <c r="O9" s="84"/>
      <c r="P9" s="44"/>
      <c r="Q9" s="84"/>
      <c r="R9" s="44"/>
    </row>
    <row r="10" spans="1:19" s="264" customFormat="1" x14ac:dyDescent="0.3">
      <c r="A10" s="263"/>
    </row>
  </sheetData>
  <mergeCells count="1">
    <mergeCell ref="J7:J9"/>
  </mergeCells>
  <pageMargins left="0.7" right="0.7" top="0.75" bottom="0.75" header="0.3" footer="0.3"/>
  <pageSetup paperSize="8" orientation="landscape" horizontalDpi="1200" verticalDpi="12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S26"/>
  <sheetViews>
    <sheetView topLeftCell="B20" zoomScaleNormal="100" workbookViewId="0">
      <selection activeCell="H27" sqref="H27"/>
    </sheetView>
  </sheetViews>
  <sheetFormatPr defaultColWidth="10.5" defaultRowHeight="16.5" x14ac:dyDescent="0.3"/>
  <cols>
    <col min="1" max="1" width="22" style="262" customWidth="1"/>
    <col min="2" max="2" width="45.5" style="262" customWidth="1"/>
    <col min="3" max="3" width="3" style="262" customWidth="1"/>
    <col min="4" max="4" width="24.5" style="262" customWidth="1"/>
    <col min="5" max="5" width="3" style="262" customWidth="1"/>
    <col min="6" max="6" width="24.5" style="262" customWidth="1"/>
    <col min="7" max="7" width="3" style="262" customWidth="1"/>
    <col min="8" max="8" width="24.5" style="262" customWidth="1"/>
    <col min="9" max="9" width="3" style="262" customWidth="1"/>
    <col min="10" max="10" width="39.5" style="262" customWidth="1"/>
    <col min="11" max="11" width="3" style="262" customWidth="1"/>
    <col min="12" max="12" width="39.5" style="262" customWidth="1"/>
    <col min="13" max="13" width="3" style="262" customWidth="1"/>
    <col min="14" max="14" width="39.5" style="262" customWidth="1"/>
    <col min="15" max="15" width="3" style="262" customWidth="1"/>
    <col min="16" max="16" width="39.5" style="262" customWidth="1"/>
    <col min="17" max="17" width="3" style="262" customWidth="1"/>
    <col min="18" max="18" width="39.5" style="262" customWidth="1"/>
    <col min="19" max="19" width="3" style="262" customWidth="1"/>
    <col min="20" max="16384" width="10.5" style="262"/>
  </cols>
  <sheetData>
    <row r="1" spans="1:19" ht="27" x14ac:dyDescent="0.45">
      <c r="A1" s="261" t="s">
        <v>463</v>
      </c>
    </row>
    <row r="3" spans="1:19" s="45" customFormat="1" ht="173.25" x14ac:dyDescent="0.25">
      <c r="A3" s="317" t="s">
        <v>464</v>
      </c>
      <c r="B3" s="62" t="s">
        <v>465</v>
      </c>
      <c r="D3" s="11" t="s">
        <v>708</v>
      </c>
      <c r="F3" s="63"/>
      <c r="H3" s="63"/>
      <c r="J3" s="54"/>
      <c r="L3" s="44"/>
      <c r="N3" s="44"/>
      <c r="P3" s="44"/>
      <c r="R3" s="44"/>
    </row>
    <row r="4" spans="1:19" s="43" customFormat="1" ht="19.5" x14ac:dyDescent="0.25">
      <c r="A4" s="61"/>
      <c r="B4" s="52"/>
      <c r="D4" s="52"/>
      <c r="F4" s="52"/>
      <c r="H4" s="52"/>
      <c r="J4" s="53"/>
      <c r="L4" s="53"/>
    </row>
    <row r="5" spans="1:19" s="58" customFormat="1" ht="97.5" x14ac:dyDescent="0.25">
      <c r="A5" s="56"/>
      <c r="B5" s="57" t="s">
        <v>100</v>
      </c>
      <c r="D5" s="90" t="s">
        <v>101</v>
      </c>
      <c r="E5" s="50"/>
      <c r="F5" s="90" t="s">
        <v>102</v>
      </c>
      <c r="G5" s="50"/>
      <c r="H5" s="90" t="s">
        <v>103</v>
      </c>
      <c r="J5" s="51" t="s">
        <v>104</v>
      </c>
      <c r="K5" s="50"/>
      <c r="L5" s="51" t="s">
        <v>105</v>
      </c>
      <c r="M5" s="50"/>
      <c r="N5" s="51" t="s">
        <v>106</v>
      </c>
      <c r="O5" s="50"/>
      <c r="P5" s="51" t="s">
        <v>107</v>
      </c>
      <c r="Q5" s="50"/>
      <c r="R5" s="51" t="s">
        <v>108</v>
      </c>
      <c r="S5" s="50"/>
    </row>
    <row r="6" spans="1:19" s="43" customFormat="1" ht="19.5" x14ac:dyDescent="0.25">
      <c r="A6" s="61"/>
      <c r="B6" s="52"/>
      <c r="D6" s="52"/>
      <c r="F6" s="52"/>
      <c r="H6" s="52"/>
      <c r="J6" s="53"/>
      <c r="L6" s="53"/>
      <c r="N6" s="53"/>
      <c r="P6" s="53"/>
      <c r="R6" s="53"/>
    </row>
    <row r="7" spans="1:19" s="10" customFormat="1" ht="63" x14ac:dyDescent="0.25">
      <c r="A7" s="15"/>
      <c r="B7" s="86" t="s">
        <v>466</v>
      </c>
      <c r="D7" s="11" t="s">
        <v>112</v>
      </c>
      <c r="F7" s="337" t="s">
        <v>599</v>
      </c>
      <c r="G7" s="43"/>
      <c r="H7" s="11" t="s">
        <v>709</v>
      </c>
      <c r="I7" s="43"/>
      <c r="J7" s="388" t="s">
        <v>710</v>
      </c>
      <c r="K7" s="43"/>
      <c r="L7" s="44"/>
      <c r="M7" s="43"/>
      <c r="N7" s="44"/>
      <c r="O7" s="43"/>
      <c r="P7" s="44"/>
      <c r="Q7" s="43"/>
      <c r="R7" s="44"/>
      <c r="S7" s="43"/>
    </row>
    <row r="8" spans="1:19" s="10" customFormat="1" ht="31.5" x14ac:dyDescent="0.25">
      <c r="A8" s="15"/>
      <c r="B8" s="86" t="s">
        <v>467</v>
      </c>
      <c r="D8" s="11" t="s">
        <v>157</v>
      </c>
      <c r="F8" s="337" t="s">
        <v>599</v>
      </c>
      <c r="G8" s="43"/>
      <c r="H8" s="11" t="s">
        <v>709</v>
      </c>
      <c r="I8" s="45"/>
      <c r="J8" s="389"/>
      <c r="K8" s="45"/>
      <c r="L8" s="44"/>
      <c r="M8" s="45"/>
      <c r="N8" s="44"/>
      <c r="O8" s="45"/>
      <c r="P8" s="44"/>
      <c r="Q8" s="45"/>
      <c r="R8" s="44"/>
      <c r="S8" s="45"/>
    </row>
    <row r="9" spans="1:19" s="10" customFormat="1" ht="31.5" x14ac:dyDescent="0.25">
      <c r="A9" s="15"/>
      <c r="B9" s="86" t="s">
        <v>468</v>
      </c>
      <c r="D9" s="11" t="s">
        <v>157</v>
      </c>
      <c r="F9" s="337" t="s">
        <v>599</v>
      </c>
      <c r="G9" s="43"/>
      <c r="H9" s="11" t="s">
        <v>709</v>
      </c>
      <c r="I9" s="43"/>
      <c r="J9" s="389"/>
      <c r="K9" s="43"/>
      <c r="L9" s="44"/>
      <c r="M9" s="43"/>
      <c r="N9" s="44"/>
      <c r="O9" s="43"/>
      <c r="P9" s="44"/>
      <c r="Q9" s="43"/>
      <c r="R9" s="44"/>
      <c r="S9" s="43"/>
    </row>
    <row r="10" spans="1:19" s="10" customFormat="1" ht="31.5" x14ac:dyDescent="0.25">
      <c r="A10" s="15"/>
      <c r="B10" s="86" t="s">
        <v>469</v>
      </c>
      <c r="D10" s="11" t="s">
        <v>157</v>
      </c>
      <c r="F10" s="337" t="s">
        <v>599</v>
      </c>
      <c r="G10" s="43"/>
      <c r="H10" s="11" t="s">
        <v>709</v>
      </c>
      <c r="I10" s="45"/>
      <c r="J10" s="389"/>
      <c r="K10" s="45"/>
      <c r="L10" s="44"/>
      <c r="M10" s="45"/>
      <c r="N10" s="44"/>
      <c r="O10" s="45"/>
      <c r="P10" s="44"/>
      <c r="Q10" s="45"/>
      <c r="R10" s="44"/>
      <c r="S10" s="45"/>
    </row>
    <row r="11" spans="1:19" s="10" customFormat="1" ht="31.5" x14ac:dyDescent="0.25">
      <c r="A11" s="15"/>
      <c r="B11" s="86" t="s">
        <v>470</v>
      </c>
      <c r="D11" s="11" t="s">
        <v>157</v>
      </c>
      <c r="F11" s="337" t="s">
        <v>599</v>
      </c>
      <c r="G11" s="43"/>
      <c r="H11" s="11" t="s">
        <v>709</v>
      </c>
      <c r="I11" s="43"/>
      <c r="J11" s="389"/>
      <c r="K11" s="43"/>
      <c r="L11" s="44"/>
      <c r="M11" s="43"/>
      <c r="N11" s="44"/>
      <c r="O11" s="43"/>
      <c r="P11" s="44"/>
      <c r="Q11" s="43"/>
      <c r="R11" s="44"/>
      <c r="S11" s="43"/>
    </row>
    <row r="12" spans="1:19" s="10" customFormat="1" ht="31.5" x14ac:dyDescent="0.3">
      <c r="A12" s="15"/>
      <c r="B12" s="86" t="s">
        <v>471</v>
      </c>
      <c r="D12" s="11" t="s">
        <v>128</v>
      </c>
      <c r="F12" s="337" t="s">
        <v>599</v>
      </c>
      <c r="G12" s="43"/>
      <c r="H12" s="11" t="s">
        <v>709</v>
      </c>
      <c r="I12" s="265"/>
      <c r="J12" s="389"/>
      <c r="K12" s="265"/>
      <c r="L12" s="44"/>
      <c r="M12" s="265"/>
      <c r="N12" s="44"/>
      <c r="O12" s="265"/>
      <c r="P12" s="44"/>
      <c r="Q12" s="265"/>
      <c r="R12" s="44"/>
      <c r="S12" s="265"/>
    </row>
    <row r="13" spans="1:19" s="76" customFormat="1" ht="47.25" x14ac:dyDescent="0.3">
      <c r="A13" s="75"/>
      <c r="B13" s="87" t="s">
        <v>472</v>
      </c>
      <c r="D13" s="11" t="s">
        <v>595</v>
      </c>
      <c r="F13" s="337" t="s">
        <v>599</v>
      </c>
      <c r="G13" s="271"/>
      <c r="H13" s="78" t="s">
        <v>713</v>
      </c>
      <c r="I13" s="271"/>
      <c r="J13" s="389"/>
      <c r="K13" s="271"/>
      <c r="L13" s="79"/>
      <c r="M13" s="271"/>
      <c r="N13" s="79"/>
      <c r="O13" s="271"/>
      <c r="P13" s="79"/>
      <c r="Q13" s="271"/>
      <c r="R13" s="79"/>
      <c r="S13" s="271"/>
    </row>
    <row r="14" spans="1:19" s="76" customFormat="1" ht="47.25" x14ac:dyDescent="0.3">
      <c r="A14" s="75"/>
      <c r="B14" s="65" t="s">
        <v>473</v>
      </c>
      <c r="D14" s="11" t="s">
        <v>595</v>
      </c>
      <c r="F14" s="337" t="s">
        <v>599</v>
      </c>
      <c r="G14" s="271"/>
      <c r="H14" s="78" t="s">
        <v>714</v>
      </c>
      <c r="I14" s="271"/>
      <c r="J14" s="389"/>
      <c r="K14" s="271"/>
      <c r="L14" s="79"/>
      <c r="M14" s="271"/>
      <c r="N14" s="79"/>
      <c r="O14" s="271"/>
      <c r="P14" s="79"/>
      <c r="Q14" s="271"/>
      <c r="R14" s="79"/>
      <c r="S14" s="271"/>
    </row>
    <row r="15" spans="1:19" s="76" customFormat="1" ht="63" x14ac:dyDescent="0.3">
      <c r="A15" s="75"/>
      <c r="B15" s="65" t="s">
        <v>474</v>
      </c>
      <c r="D15" s="11" t="s">
        <v>595</v>
      </c>
      <c r="F15" s="337" t="s">
        <v>599</v>
      </c>
      <c r="G15" s="271"/>
      <c r="H15" s="78" t="s">
        <v>714</v>
      </c>
      <c r="I15" s="271"/>
      <c r="J15" s="389"/>
      <c r="K15" s="271"/>
      <c r="L15" s="79"/>
      <c r="M15" s="271"/>
      <c r="N15" s="79"/>
      <c r="O15" s="271"/>
      <c r="P15" s="79"/>
      <c r="Q15" s="271"/>
      <c r="R15" s="79"/>
      <c r="S15" s="271"/>
    </row>
    <row r="16" spans="1:19" s="76" customFormat="1" ht="94.5" x14ac:dyDescent="0.3">
      <c r="A16" s="75"/>
      <c r="B16" s="65" t="s">
        <v>475</v>
      </c>
      <c r="D16" s="11" t="s">
        <v>595</v>
      </c>
      <c r="F16" s="337" t="s">
        <v>599</v>
      </c>
      <c r="G16" s="271"/>
      <c r="H16" s="78" t="s">
        <v>714</v>
      </c>
      <c r="I16" s="271"/>
      <c r="J16" s="389"/>
      <c r="K16" s="271"/>
      <c r="L16" s="79"/>
      <c r="M16" s="271"/>
      <c r="N16" s="79"/>
      <c r="O16" s="271"/>
      <c r="P16" s="79"/>
      <c r="Q16" s="271"/>
      <c r="R16" s="79"/>
      <c r="S16" s="271"/>
    </row>
    <row r="17" spans="1:19" s="76" customFormat="1" ht="78.75" x14ac:dyDescent="0.3">
      <c r="A17" s="75"/>
      <c r="B17" s="65" t="s">
        <v>476</v>
      </c>
      <c r="D17" s="11" t="s">
        <v>595</v>
      </c>
      <c r="F17" s="337" t="s">
        <v>599</v>
      </c>
      <c r="G17" s="271"/>
      <c r="H17" s="78" t="s">
        <v>715</v>
      </c>
      <c r="I17" s="271"/>
      <c r="J17" s="389"/>
      <c r="K17" s="271"/>
      <c r="L17" s="79"/>
      <c r="M17" s="271"/>
      <c r="N17" s="79"/>
      <c r="O17" s="271"/>
      <c r="P17" s="79"/>
      <c r="Q17" s="271"/>
      <c r="R17" s="79"/>
      <c r="S17" s="271"/>
    </row>
    <row r="18" spans="1:19" s="76" customFormat="1" ht="78.75" x14ac:dyDescent="0.3">
      <c r="A18" s="75"/>
      <c r="B18" s="65" t="s">
        <v>477</v>
      </c>
      <c r="D18" s="11" t="s">
        <v>595</v>
      </c>
      <c r="F18" s="337" t="s">
        <v>599</v>
      </c>
      <c r="G18" s="271"/>
      <c r="H18" s="78" t="s">
        <v>716</v>
      </c>
      <c r="I18" s="271"/>
      <c r="J18" s="389"/>
      <c r="K18" s="271"/>
      <c r="L18" s="79"/>
      <c r="M18" s="271"/>
      <c r="N18" s="79"/>
      <c r="O18" s="271"/>
      <c r="P18" s="79"/>
      <c r="Q18" s="271"/>
      <c r="R18" s="79"/>
      <c r="S18" s="271"/>
    </row>
    <row r="19" spans="1:19" s="76" customFormat="1" ht="78.75" x14ac:dyDescent="0.3">
      <c r="A19" s="75"/>
      <c r="B19" s="65" t="s">
        <v>478</v>
      </c>
      <c r="D19" s="11" t="s">
        <v>595</v>
      </c>
      <c r="F19" s="337" t="s">
        <v>599</v>
      </c>
      <c r="G19" s="271"/>
      <c r="H19" s="78" t="s">
        <v>717</v>
      </c>
      <c r="I19" s="271"/>
      <c r="J19" s="389"/>
      <c r="K19" s="271"/>
      <c r="L19" s="79"/>
      <c r="M19" s="271"/>
      <c r="N19" s="79"/>
      <c r="O19" s="271"/>
      <c r="P19" s="79"/>
      <c r="Q19" s="271"/>
      <c r="R19" s="79"/>
      <c r="S19" s="271"/>
    </row>
    <row r="20" spans="1:19" s="76" customFormat="1" ht="31.5" x14ac:dyDescent="0.3">
      <c r="A20" s="75"/>
      <c r="B20" s="65" t="s">
        <v>479</v>
      </c>
      <c r="D20" s="11" t="s">
        <v>595</v>
      </c>
      <c r="F20" s="337" t="s">
        <v>599</v>
      </c>
      <c r="G20" s="271"/>
      <c r="H20" s="78" t="s">
        <v>718</v>
      </c>
      <c r="I20" s="271"/>
      <c r="J20" s="389"/>
      <c r="K20" s="271"/>
      <c r="L20" s="79"/>
      <c r="M20" s="271"/>
      <c r="N20" s="79"/>
      <c r="O20" s="271"/>
      <c r="P20" s="79"/>
      <c r="Q20" s="271"/>
      <c r="R20" s="79"/>
      <c r="S20" s="271"/>
    </row>
    <row r="21" spans="1:19" s="76" customFormat="1" ht="78.75" x14ac:dyDescent="0.3">
      <c r="A21" s="75"/>
      <c r="B21" s="87" t="s">
        <v>480</v>
      </c>
      <c r="D21" s="11" t="s">
        <v>711</v>
      </c>
      <c r="F21" s="337" t="s">
        <v>599</v>
      </c>
      <c r="G21" s="271"/>
      <c r="H21" s="78" t="s">
        <v>719</v>
      </c>
      <c r="I21" s="271"/>
      <c r="J21" s="389"/>
      <c r="K21" s="271"/>
      <c r="L21" s="79"/>
      <c r="M21" s="271"/>
      <c r="N21" s="79"/>
      <c r="O21" s="271"/>
      <c r="P21" s="79"/>
      <c r="Q21" s="271"/>
      <c r="R21" s="79"/>
      <c r="S21" s="271"/>
    </row>
    <row r="22" spans="1:19" s="76" customFormat="1" ht="47.25" x14ac:dyDescent="0.3">
      <c r="A22" s="75"/>
      <c r="B22" s="65" t="s">
        <v>481</v>
      </c>
      <c r="D22" s="11" t="s">
        <v>712</v>
      </c>
      <c r="F22" s="337" t="s">
        <v>599</v>
      </c>
      <c r="G22" s="271"/>
      <c r="H22" s="78"/>
      <c r="I22" s="271"/>
      <c r="J22" s="389"/>
      <c r="K22" s="271"/>
      <c r="L22" s="79"/>
      <c r="M22" s="271"/>
      <c r="N22" s="79"/>
      <c r="O22" s="271"/>
      <c r="P22" s="79"/>
      <c r="Q22" s="271"/>
      <c r="R22" s="79"/>
      <c r="S22" s="271"/>
    </row>
    <row r="23" spans="1:19" s="76" customFormat="1" ht="31.5" x14ac:dyDescent="0.3">
      <c r="A23" s="75"/>
      <c r="B23" s="65" t="s">
        <v>482</v>
      </c>
      <c r="D23" s="11" t="s">
        <v>595</v>
      </c>
      <c r="F23" s="337" t="s">
        <v>599</v>
      </c>
      <c r="G23" s="271"/>
      <c r="H23" s="78"/>
      <c r="I23" s="271"/>
      <c r="J23" s="389"/>
      <c r="K23" s="271"/>
      <c r="L23" s="79"/>
      <c r="M23" s="271"/>
      <c r="N23" s="79"/>
      <c r="O23" s="271"/>
      <c r="P23" s="79"/>
      <c r="Q23" s="271"/>
      <c r="R23" s="79"/>
      <c r="S23" s="271"/>
    </row>
    <row r="24" spans="1:19" s="76" customFormat="1" ht="47.25" x14ac:dyDescent="0.3">
      <c r="A24" s="75"/>
      <c r="B24" s="65" t="s">
        <v>483</v>
      </c>
      <c r="D24" s="11" t="s">
        <v>595</v>
      </c>
      <c r="F24" s="337" t="s">
        <v>599</v>
      </c>
      <c r="G24" s="271"/>
      <c r="H24" s="78"/>
      <c r="I24" s="271"/>
      <c r="J24" s="389"/>
      <c r="K24" s="271"/>
      <c r="L24" s="79"/>
      <c r="M24" s="271"/>
      <c r="N24" s="79"/>
      <c r="O24" s="271"/>
      <c r="P24" s="79"/>
      <c r="Q24" s="271"/>
      <c r="R24" s="79"/>
      <c r="S24" s="271"/>
    </row>
    <row r="25" spans="1:19" s="76" customFormat="1" ht="31.5" x14ac:dyDescent="0.3">
      <c r="A25" s="75"/>
      <c r="B25" s="65" t="s">
        <v>484</v>
      </c>
      <c r="D25" s="11" t="s">
        <v>595</v>
      </c>
      <c r="F25" s="337" t="s">
        <v>599</v>
      </c>
      <c r="G25" s="271"/>
      <c r="H25" s="78"/>
      <c r="I25" s="271"/>
      <c r="J25" s="390"/>
      <c r="K25" s="271"/>
      <c r="L25" s="79"/>
      <c r="M25" s="271"/>
      <c r="N25" s="79"/>
      <c r="O25" s="271"/>
      <c r="P25" s="79"/>
      <c r="Q25" s="271"/>
      <c r="R25" s="79"/>
      <c r="S25" s="271"/>
    </row>
    <row r="26" spans="1:19" s="264" customFormat="1" x14ac:dyDescent="0.3">
      <c r="A26" s="263"/>
      <c r="B26" s="272"/>
    </row>
  </sheetData>
  <mergeCells count="1">
    <mergeCell ref="J7:J25"/>
  </mergeCells>
  <hyperlinks>
    <hyperlink ref="F7" r:id="rId1"/>
    <hyperlink ref="F8" r:id="rId2"/>
    <hyperlink ref="F9" r:id="rId3"/>
    <hyperlink ref="F10" r:id="rId4"/>
    <hyperlink ref="F11" r:id="rId5"/>
    <hyperlink ref="F12" r:id="rId6"/>
    <hyperlink ref="F13" r:id="rId7"/>
    <hyperlink ref="F14" r:id="rId8"/>
    <hyperlink ref="F15" r:id="rId9"/>
    <hyperlink ref="F16" r:id="rId10"/>
    <hyperlink ref="F17" r:id="rId11"/>
    <hyperlink ref="F18" r:id="rId12"/>
    <hyperlink ref="F19" r:id="rId13"/>
    <hyperlink ref="F20" r:id="rId14"/>
    <hyperlink ref="F21" r:id="rId15"/>
    <hyperlink ref="F22" r:id="rId16"/>
    <hyperlink ref="F23" r:id="rId17"/>
    <hyperlink ref="F24" r:id="rId18"/>
    <hyperlink ref="F25" r:id="rId19"/>
  </hyperlinks>
  <pageMargins left="0.7" right="0.7" top="0.75" bottom="0.75" header="0.3" footer="0.3"/>
  <pageSetup paperSize="8" orientation="landscape" horizontalDpi="1200" verticalDpi="1200" r:id="rId2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S15"/>
  <sheetViews>
    <sheetView topLeftCell="A5" zoomScaleNormal="100" workbookViewId="0">
      <selection activeCell="D5" sqref="D5"/>
    </sheetView>
  </sheetViews>
  <sheetFormatPr defaultColWidth="10.5" defaultRowHeight="16.5" x14ac:dyDescent="0.3"/>
  <cols>
    <col min="1" max="1" width="16" style="262" customWidth="1"/>
    <col min="2" max="2" width="46.375" style="262" customWidth="1"/>
    <col min="3" max="3" width="3.375" style="262" customWidth="1"/>
    <col min="4" max="4" width="25.875" style="262" customWidth="1"/>
    <col min="5" max="5" width="3.375" style="262" customWidth="1"/>
    <col min="6" max="6" width="25.875" style="262" customWidth="1"/>
    <col min="7" max="7" width="3.375" style="262" customWidth="1"/>
    <col min="8" max="8" width="25.875" style="262" customWidth="1"/>
    <col min="9" max="9" width="3.375" style="262" customWidth="1"/>
    <col min="10" max="10" width="39.5" style="262" customWidth="1"/>
    <col min="11" max="11" width="3" style="262" customWidth="1"/>
    <col min="12" max="12" width="39.5" style="262" customWidth="1"/>
    <col min="13" max="13" width="3" style="262" customWidth="1"/>
    <col min="14" max="14" width="39.5" style="262" customWidth="1"/>
    <col min="15" max="15" width="3" style="262" customWidth="1"/>
    <col min="16" max="16" width="39.5" style="262" customWidth="1"/>
    <col min="17" max="17" width="3" style="262" customWidth="1"/>
    <col min="18" max="18" width="39.5" style="262" customWidth="1"/>
    <col min="19" max="19" width="3" style="262" customWidth="1"/>
    <col min="20" max="16384" width="10.5" style="262"/>
  </cols>
  <sheetData>
    <row r="1" spans="1:19" ht="27" x14ac:dyDescent="0.45">
      <c r="A1" s="261" t="s">
        <v>485</v>
      </c>
    </row>
    <row r="3" spans="1:19" s="45" customFormat="1" ht="94.5" x14ac:dyDescent="0.25">
      <c r="A3" s="317" t="s">
        <v>486</v>
      </c>
      <c r="B3" s="62" t="s">
        <v>487</v>
      </c>
      <c r="D3" s="11" t="s">
        <v>706</v>
      </c>
      <c r="F3" s="63"/>
      <c r="H3" s="63"/>
      <c r="J3" s="54"/>
      <c r="L3" s="44"/>
      <c r="N3" s="44"/>
      <c r="P3" s="44"/>
      <c r="R3" s="44"/>
    </row>
    <row r="4" spans="1:19" s="43" customFormat="1" ht="19.5" x14ac:dyDescent="0.25">
      <c r="A4" s="61"/>
      <c r="B4" s="52"/>
      <c r="D4" s="52"/>
      <c r="F4" s="52"/>
      <c r="H4" s="52"/>
      <c r="J4" s="53"/>
      <c r="L4" s="53"/>
    </row>
    <row r="5" spans="1:19" s="58" customFormat="1" ht="97.5" x14ac:dyDescent="0.25">
      <c r="A5" s="56"/>
      <c r="B5" s="57" t="s">
        <v>100</v>
      </c>
      <c r="D5" s="90" t="s">
        <v>101</v>
      </c>
      <c r="E5" s="50"/>
      <c r="F5" s="90" t="s">
        <v>102</v>
      </c>
      <c r="G5" s="50"/>
      <c r="H5" s="90" t="s">
        <v>103</v>
      </c>
      <c r="J5" s="51" t="s">
        <v>104</v>
      </c>
      <c r="K5" s="50"/>
      <c r="L5" s="51" t="s">
        <v>105</v>
      </c>
      <c r="M5" s="50"/>
      <c r="N5" s="51" t="s">
        <v>106</v>
      </c>
      <c r="O5" s="50"/>
      <c r="P5" s="51" t="s">
        <v>107</v>
      </c>
      <c r="Q5" s="50"/>
      <c r="R5" s="51" t="s">
        <v>108</v>
      </c>
      <c r="S5" s="50"/>
    </row>
    <row r="6" spans="1:19" s="43" customFormat="1" ht="19.5" x14ac:dyDescent="0.25">
      <c r="A6" s="61"/>
      <c r="B6" s="52"/>
      <c r="D6" s="52"/>
      <c r="F6" s="52"/>
      <c r="H6" s="52"/>
      <c r="J6" s="53"/>
      <c r="L6" s="53"/>
      <c r="N6" s="53"/>
      <c r="P6" s="53"/>
      <c r="R6" s="53"/>
    </row>
    <row r="7" spans="1:19" s="10" customFormat="1" ht="63" x14ac:dyDescent="0.25">
      <c r="A7" s="15"/>
      <c r="B7" s="59" t="s">
        <v>488</v>
      </c>
      <c r="D7" s="11" t="s">
        <v>112</v>
      </c>
      <c r="F7" s="337" t="s">
        <v>599</v>
      </c>
      <c r="G7" s="43"/>
      <c r="H7" s="11" t="s">
        <v>720</v>
      </c>
      <c r="I7" s="43"/>
      <c r="J7" s="409"/>
      <c r="K7" s="43"/>
      <c r="L7" s="44"/>
      <c r="M7" s="43"/>
      <c r="N7" s="44"/>
      <c r="O7" s="43"/>
      <c r="P7" s="44"/>
      <c r="Q7" s="43"/>
      <c r="R7" s="44"/>
      <c r="S7" s="43"/>
    </row>
    <row r="8" spans="1:19" s="10" customFormat="1" ht="47.25" x14ac:dyDescent="0.25">
      <c r="A8" s="15"/>
      <c r="B8" s="65" t="s">
        <v>489</v>
      </c>
      <c r="D8" s="11" t="s">
        <v>595</v>
      </c>
      <c r="F8" s="337" t="s">
        <v>599</v>
      </c>
      <c r="G8" s="43"/>
      <c r="H8" s="11" t="s">
        <v>720</v>
      </c>
      <c r="I8" s="43"/>
      <c r="J8" s="410"/>
      <c r="K8" s="43"/>
      <c r="L8" s="44"/>
      <c r="M8" s="43"/>
      <c r="N8" s="44"/>
      <c r="O8" s="43"/>
      <c r="P8" s="44"/>
      <c r="Q8" s="43"/>
      <c r="R8" s="44"/>
      <c r="S8" s="43"/>
    </row>
    <row r="9" spans="1:19" s="10" customFormat="1" ht="31.5" x14ac:dyDescent="0.25">
      <c r="A9" s="15"/>
      <c r="B9" s="65" t="s">
        <v>490</v>
      </c>
      <c r="D9" s="11" t="s">
        <v>721</v>
      </c>
      <c r="F9" s="337" t="s">
        <v>696</v>
      </c>
      <c r="G9" s="45"/>
      <c r="H9" s="70" t="s">
        <v>701</v>
      </c>
      <c r="I9" s="45"/>
      <c r="J9" s="410"/>
      <c r="K9" s="45"/>
      <c r="L9" s="44"/>
      <c r="M9" s="45"/>
      <c r="N9" s="44"/>
      <c r="O9" s="45"/>
      <c r="P9" s="44"/>
      <c r="Q9" s="45"/>
      <c r="R9" s="44"/>
      <c r="S9" s="45"/>
    </row>
    <row r="10" spans="1:19" s="10" customFormat="1" ht="47.25" x14ac:dyDescent="0.25">
      <c r="A10" s="15"/>
      <c r="B10" s="65" t="s">
        <v>491</v>
      </c>
      <c r="D10" s="11" t="s">
        <v>388</v>
      </c>
      <c r="F10" s="11"/>
      <c r="G10" s="43"/>
      <c r="H10" s="11"/>
      <c r="I10" s="43"/>
      <c r="J10" s="410"/>
      <c r="K10" s="43"/>
      <c r="L10" s="44"/>
      <c r="M10" s="43"/>
      <c r="N10" s="44"/>
      <c r="O10" s="43"/>
      <c r="P10" s="44"/>
      <c r="Q10" s="43"/>
      <c r="R10" s="44"/>
      <c r="S10" s="43"/>
    </row>
    <row r="11" spans="1:19" s="10" customFormat="1" ht="63" x14ac:dyDescent="0.25">
      <c r="A11" s="15"/>
      <c r="B11" s="65" t="s">
        <v>492</v>
      </c>
      <c r="D11" s="11" t="s">
        <v>695</v>
      </c>
      <c r="F11" s="11"/>
      <c r="G11" s="43"/>
      <c r="H11" s="11"/>
      <c r="I11" s="43"/>
      <c r="J11" s="410"/>
      <c r="K11" s="43"/>
      <c r="L11" s="44"/>
      <c r="M11" s="43"/>
      <c r="N11" s="44"/>
      <c r="O11" s="43"/>
      <c r="P11" s="44"/>
      <c r="Q11" s="43"/>
      <c r="R11" s="44"/>
      <c r="S11" s="43"/>
    </row>
    <row r="12" spans="1:19" s="10" customFormat="1" ht="78.75" x14ac:dyDescent="0.25">
      <c r="A12" s="15"/>
      <c r="B12" s="65" t="s">
        <v>493</v>
      </c>
      <c r="D12" s="11" t="s">
        <v>595</v>
      </c>
      <c r="F12" s="11"/>
      <c r="G12" s="43"/>
      <c r="H12" s="11"/>
      <c r="I12" s="43"/>
      <c r="J12" s="410"/>
      <c r="K12" s="43"/>
      <c r="L12" s="44"/>
      <c r="M12" s="43"/>
      <c r="N12" s="44"/>
      <c r="O12" s="43"/>
      <c r="P12" s="44"/>
      <c r="Q12" s="43"/>
      <c r="R12" s="44"/>
      <c r="S12" s="43"/>
    </row>
    <row r="13" spans="1:19" s="10" customFormat="1" ht="78.75" x14ac:dyDescent="0.25">
      <c r="A13" s="15"/>
      <c r="B13" s="65" t="s">
        <v>494</v>
      </c>
      <c r="D13" s="11" t="s">
        <v>695</v>
      </c>
      <c r="F13" s="11"/>
      <c r="G13" s="43"/>
      <c r="H13" s="11"/>
      <c r="I13" s="43"/>
      <c r="J13" s="410"/>
      <c r="K13" s="43"/>
      <c r="L13" s="44"/>
      <c r="M13" s="43"/>
      <c r="N13" s="44"/>
      <c r="O13" s="43"/>
      <c r="P13" s="44"/>
      <c r="Q13" s="43"/>
      <c r="R13" s="44"/>
      <c r="S13" s="43"/>
    </row>
    <row r="14" spans="1:19" s="10" customFormat="1" ht="47.25" x14ac:dyDescent="0.25">
      <c r="A14" s="15"/>
      <c r="B14" s="59" t="s">
        <v>495</v>
      </c>
      <c r="D14" s="11" t="s">
        <v>112</v>
      </c>
      <c r="F14" s="337" t="s">
        <v>599</v>
      </c>
      <c r="G14" s="43"/>
      <c r="H14" s="11" t="s">
        <v>722</v>
      </c>
      <c r="I14" s="43"/>
      <c r="J14" s="411"/>
      <c r="K14" s="43"/>
      <c r="L14" s="44"/>
      <c r="M14" s="43"/>
      <c r="N14" s="44"/>
      <c r="O14" s="43"/>
      <c r="P14" s="44"/>
      <c r="Q14" s="43"/>
      <c r="R14" s="44"/>
      <c r="S14" s="43"/>
    </row>
    <row r="15" spans="1:19" s="264" customFormat="1" x14ac:dyDescent="0.3">
      <c r="A15" s="263"/>
    </row>
  </sheetData>
  <mergeCells count="1">
    <mergeCell ref="J7:J14"/>
  </mergeCells>
  <hyperlinks>
    <hyperlink ref="F7" r:id="rId1"/>
    <hyperlink ref="F8" r:id="rId2"/>
    <hyperlink ref="F9" r:id="rId3"/>
    <hyperlink ref="F14" r:id="rId4"/>
  </hyperlinks>
  <pageMargins left="0.7" right="0.7" top="0.75" bottom="0.75" header="0.3" footer="0.3"/>
  <pageSetup paperSize="8" orientation="landscape" horizontalDpi="1200" verticalDpi="1200" r:id="rId5"/>
  <headerFooter>
    <oddHeader>&amp;C&amp;G</oddHeader>
  </headerFooter>
  <legacyDrawingHF r:id="rId6"/>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T22"/>
  <sheetViews>
    <sheetView topLeftCell="A18" zoomScale="85" zoomScaleNormal="85" workbookViewId="0">
      <selection activeCell="F25" sqref="F25"/>
    </sheetView>
  </sheetViews>
  <sheetFormatPr defaultColWidth="10.5" defaultRowHeight="16.5" x14ac:dyDescent="0.3"/>
  <cols>
    <col min="1" max="1" width="18.375" style="267" customWidth="1"/>
    <col min="2" max="2" width="37.875" style="262" customWidth="1"/>
    <col min="3" max="3" width="3" style="262" customWidth="1"/>
    <col min="4" max="4" width="27" style="262" customWidth="1"/>
    <col min="5" max="5" width="3" style="262" customWidth="1"/>
    <col min="6" max="6" width="27" style="262" customWidth="1"/>
    <col min="7" max="7" width="3" style="262" customWidth="1"/>
    <col min="8" max="8" width="27" style="262" customWidth="1"/>
    <col min="9" max="9" width="3" style="262" customWidth="1"/>
    <col min="10" max="10" width="39.5" style="262" customWidth="1"/>
    <col min="11" max="11" width="3" style="262" customWidth="1"/>
    <col min="12" max="12" width="39.5" style="262" customWidth="1"/>
    <col min="13" max="13" width="3" style="262" customWidth="1"/>
    <col min="14" max="14" width="39.5" style="262" customWidth="1"/>
    <col min="15" max="15" width="3" style="262" customWidth="1"/>
    <col min="16" max="16" width="39.5" style="262" customWidth="1"/>
    <col min="17" max="17" width="3" style="262" customWidth="1"/>
    <col min="18" max="18" width="39.5" style="262" customWidth="1"/>
    <col min="19" max="19" width="3" style="262" customWidth="1"/>
    <col min="20" max="16384" width="10.5" style="262"/>
  </cols>
  <sheetData>
    <row r="1" spans="1:19" ht="27" x14ac:dyDescent="0.45">
      <c r="A1" s="261" t="s">
        <v>496</v>
      </c>
    </row>
    <row r="3" spans="1:19" s="45" customFormat="1" ht="110.25" x14ac:dyDescent="0.25">
      <c r="A3" s="317" t="s">
        <v>497</v>
      </c>
      <c r="B3" s="62" t="s">
        <v>498</v>
      </c>
      <c r="D3" s="11" t="s">
        <v>704</v>
      </c>
      <c r="F3" s="63"/>
      <c r="H3" s="63"/>
      <c r="J3" s="54"/>
      <c r="L3" s="44"/>
      <c r="N3" s="44"/>
      <c r="P3" s="44"/>
      <c r="R3" s="44"/>
    </row>
    <row r="4" spans="1:19" s="43" customFormat="1" ht="19.5" x14ac:dyDescent="0.25">
      <c r="A4" s="73"/>
      <c r="B4" s="52"/>
      <c r="D4" s="52"/>
      <c r="F4" s="52"/>
      <c r="H4" s="52"/>
      <c r="J4" s="53"/>
      <c r="L4" s="53"/>
    </row>
    <row r="5" spans="1:19" s="58" customFormat="1" ht="97.5" x14ac:dyDescent="0.25">
      <c r="A5" s="72"/>
      <c r="B5" s="57" t="s">
        <v>100</v>
      </c>
      <c r="D5" s="90" t="s">
        <v>101</v>
      </c>
      <c r="E5" s="50"/>
      <c r="F5" s="90" t="s">
        <v>102</v>
      </c>
      <c r="G5" s="50"/>
      <c r="H5" s="90" t="s">
        <v>103</v>
      </c>
      <c r="J5" s="51" t="s">
        <v>104</v>
      </c>
      <c r="K5" s="50"/>
      <c r="L5" s="51" t="s">
        <v>105</v>
      </c>
      <c r="M5" s="50"/>
      <c r="N5" s="51" t="s">
        <v>106</v>
      </c>
      <c r="O5" s="50"/>
      <c r="P5" s="51" t="s">
        <v>107</v>
      </c>
      <c r="Q5" s="50"/>
      <c r="R5" s="51" t="s">
        <v>108</v>
      </c>
      <c r="S5" s="50"/>
    </row>
    <row r="6" spans="1:19" s="43" customFormat="1" ht="19.5" x14ac:dyDescent="0.25">
      <c r="A6" s="73"/>
      <c r="B6" s="52"/>
      <c r="D6" s="52"/>
      <c r="F6" s="52"/>
      <c r="H6" s="52"/>
      <c r="J6" s="53"/>
      <c r="L6" s="53"/>
      <c r="N6" s="53"/>
      <c r="P6" s="53"/>
      <c r="R6" s="53"/>
    </row>
    <row r="7" spans="1:19" s="45" customFormat="1" ht="31.5" x14ac:dyDescent="0.25">
      <c r="A7" s="317" t="s">
        <v>123</v>
      </c>
      <c r="B7" s="62" t="s">
        <v>499</v>
      </c>
      <c r="D7" s="11" t="s">
        <v>125</v>
      </c>
      <c r="F7" s="63"/>
      <c r="H7" s="63"/>
      <c r="J7" s="54"/>
      <c r="L7" s="44"/>
      <c r="N7" s="44"/>
      <c r="P7" s="44"/>
      <c r="R7" s="44"/>
    </row>
    <row r="8" spans="1:19" s="43" customFormat="1" ht="19.5" x14ac:dyDescent="0.25">
      <c r="A8" s="73"/>
      <c r="B8" s="52"/>
      <c r="D8" s="52"/>
      <c r="F8" s="52"/>
      <c r="H8" s="52"/>
      <c r="J8" s="53"/>
      <c r="L8" s="53"/>
      <c r="N8" s="53"/>
      <c r="P8" s="53"/>
      <c r="R8" s="53"/>
    </row>
    <row r="9" spans="1:19" s="10" customFormat="1" ht="31.5" x14ac:dyDescent="0.25">
      <c r="A9" s="386" t="s">
        <v>500</v>
      </c>
      <c r="B9" s="59" t="s">
        <v>501</v>
      </c>
      <c r="D9" s="11" t="s">
        <v>112</v>
      </c>
      <c r="F9" s="11" t="str">
        <f>IF(D9=[2]Lists!$K$4,"&lt; Input URL to data source &gt;",IF(D9=[2]Lists!$K$5,"&lt; Reference section in EITI Report or URL &gt;",IF(D9=[2]Lists!$K$6,"&lt; Reference evidence of non-applicability &gt;","")))</f>
        <v/>
      </c>
      <c r="G9" s="43"/>
      <c r="H9" s="11" t="str">
        <f>IF(F9=[2]Lists!$K$4,"&lt; Input URL to data source &gt;",IF(F9=[2]Lists!$K$5,"&lt; Reference section in EITI Report or URL &gt;",IF(F9=[2]Lists!$K$6,"&lt; Reference evidence of non-applicability &gt;","")))</f>
        <v/>
      </c>
      <c r="I9" s="43"/>
      <c r="J9" s="409"/>
      <c r="K9" s="43"/>
      <c r="L9" s="44"/>
      <c r="M9" s="43"/>
      <c r="N9" s="44"/>
      <c r="O9" s="43"/>
      <c r="P9" s="44"/>
      <c r="Q9" s="43"/>
      <c r="R9" s="44"/>
      <c r="S9" s="43"/>
    </row>
    <row r="10" spans="1:19" s="10" customFormat="1" ht="31.5" x14ac:dyDescent="0.25">
      <c r="A10" s="397"/>
      <c r="B10" s="65" t="s">
        <v>502</v>
      </c>
      <c r="D10" s="11" t="s">
        <v>125</v>
      </c>
      <c r="F10" s="11"/>
      <c r="G10" s="43"/>
      <c r="H10" s="11"/>
      <c r="I10" s="43"/>
      <c r="J10" s="410"/>
      <c r="K10" s="43"/>
      <c r="L10" s="44"/>
      <c r="M10" s="43"/>
      <c r="N10" s="44"/>
      <c r="O10" s="43"/>
      <c r="P10" s="44"/>
      <c r="Q10" s="43"/>
      <c r="R10" s="44"/>
      <c r="S10" s="43"/>
    </row>
    <row r="11" spans="1:19" s="10" customFormat="1" ht="78.75" x14ac:dyDescent="0.25">
      <c r="A11" s="397"/>
      <c r="B11" s="65" t="s">
        <v>503</v>
      </c>
      <c r="D11" s="11" t="s">
        <v>125</v>
      </c>
      <c r="F11" s="11"/>
      <c r="G11" s="45"/>
      <c r="H11" s="11"/>
      <c r="I11" s="45"/>
      <c r="J11" s="410"/>
      <c r="K11" s="45"/>
      <c r="L11" s="44"/>
      <c r="M11" s="45"/>
      <c r="N11" s="44"/>
      <c r="O11" s="45"/>
      <c r="P11" s="44"/>
      <c r="Q11" s="45"/>
      <c r="R11" s="44"/>
      <c r="S11" s="45"/>
    </row>
    <row r="12" spans="1:19" s="10" customFormat="1" ht="63" x14ac:dyDescent="0.25">
      <c r="A12" s="397"/>
      <c r="B12" s="65" t="s">
        <v>504</v>
      </c>
      <c r="D12" s="11" t="s">
        <v>125</v>
      </c>
      <c r="F12" s="11"/>
      <c r="G12" s="45"/>
      <c r="H12" s="11"/>
      <c r="I12" s="45"/>
      <c r="J12" s="410"/>
      <c r="K12" s="45"/>
      <c r="L12" s="44"/>
      <c r="M12" s="45"/>
      <c r="N12" s="44"/>
      <c r="O12" s="45"/>
      <c r="P12" s="44"/>
      <c r="Q12" s="45"/>
      <c r="R12" s="44"/>
      <c r="S12" s="45"/>
    </row>
    <row r="13" spans="1:19" s="10" customFormat="1" x14ac:dyDescent="0.25">
      <c r="A13" s="269"/>
      <c r="B13" s="65"/>
      <c r="D13" s="31"/>
      <c r="F13" s="31"/>
      <c r="G13" s="45"/>
      <c r="H13" s="31"/>
      <c r="I13" s="45"/>
      <c r="K13" s="45"/>
      <c r="M13" s="45"/>
      <c r="O13" s="45"/>
      <c r="Q13" s="45"/>
      <c r="S13" s="45"/>
    </row>
    <row r="14" spans="1:19" s="10" customFormat="1" ht="31.5" x14ac:dyDescent="0.25">
      <c r="A14" s="386" t="s">
        <v>505</v>
      </c>
      <c r="B14" s="59" t="s">
        <v>501</v>
      </c>
      <c r="D14" s="11" t="s">
        <v>112</v>
      </c>
      <c r="F14" s="11" t="str">
        <f>IF(D14=[2]Lists!$K$4,"&lt; Input URL to data source &gt;",IF(D14=[2]Lists!$K$5,"&lt; Reference section in EITI Report or URL &gt;",IF(D14=[2]Lists!$K$6,"&lt; Reference evidence of non-applicability &gt;","")))</f>
        <v/>
      </c>
      <c r="G14" s="43"/>
      <c r="H14" s="11" t="str">
        <f>IF(F14=[2]Lists!$K$4,"&lt; Input URL to data source &gt;",IF(F14=[2]Lists!$K$5,"&lt; Reference section in EITI Report or URL &gt;",IF(F14=[2]Lists!$K$6,"&lt; Reference evidence of non-applicability &gt;","")))</f>
        <v/>
      </c>
      <c r="I14" s="43"/>
      <c r="J14" s="409"/>
      <c r="K14" s="43"/>
      <c r="L14" s="44"/>
      <c r="M14" s="43"/>
      <c r="N14" s="44"/>
      <c r="O14" s="43"/>
      <c r="P14" s="44"/>
      <c r="Q14" s="43"/>
      <c r="R14" s="44"/>
      <c r="S14" s="43"/>
    </row>
    <row r="15" spans="1:19" s="10" customFormat="1" ht="31.5" x14ac:dyDescent="0.25">
      <c r="A15" s="397"/>
      <c r="B15" s="65" t="s">
        <v>502</v>
      </c>
      <c r="D15" s="11" t="s">
        <v>125</v>
      </c>
      <c r="F15" s="11"/>
      <c r="G15" s="43"/>
      <c r="H15" s="11"/>
      <c r="I15" s="43"/>
      <c r="J15" s="410"/>
      <c r="K15" s="43"/>
      <c r="L15" s="44"/>
      <c r="M15" s="43"/>
      <c r="N15" s="44"/>
      <c r="O15" s="43"/>
      <c r="P15" s="44"/>
      <c r="Q15" s="43"/>
      <c r="R15" s="44"/>
      <c r="S15" s="43"/>
    </row>
    <row r="16" spans="1:19" s="10" customFormat="1" ht="78.75" x14ac:dyDescent="0.25">
      <c r="A16" s="397"/>
      <c r="B16" s="65" t="s">
        <v>503</v>
      </c>
      <c r="D16" s="11" t="s">
        <v>125</v>
      </c>
      <c r="F16" s="11"/>
      <c r="G16" s="45"/>
      <c r="H16" s="11"/>
      <c r="I16" s="45"/>
      <c r="J16" s="410"/>
      <c r="K16" s="45"/>
      <c r="L16" s="44"/>
      <c r="M16" s="45"/>
      <c r="N16" s="44"/>
      <c r="O16" s="45"/>
      <c r="P16" s="44"/>
      <c r="Q16" s="45"/>
      <c r="R16" s="44"/>
      <c r="S16" s="45"/>
    </row>
    <row r="17" spans="1:20" s="10" customFormat="1" ht="63" x14ac:dyDescent="0.25">
      <c r="A17" s="397"/>
      <c r="B17" s="65" t="s">
        <v>504</v>
      </c>
      <c r="D17" s="11" t="s">
        <v>125</v>
      </c>
      <c r="F17" s="11"/>
      <c r="G17" s="45"/>
      <c r="H17" s="11"/>
      <c r="I17" s="45"/>
      <c r="J17" s="410"/>
      <c r="K17" s="45"/>
      <c r="L17" s="44"/>
      <c r="M17" s="45"/>
      <c r="N17" s="44"/>
      <c r="O17" s="45"/>
      <c r="P17" s="44"/>
      <c r="Q17" s="45"/>
      <c r="R17" s="44"/>
      <c r="S17" s="45"/>
    </row>
    <row r="18" spans="1:20" s="10" customFormat="1" x14ac:dyDescent="0.25">
      <c r="A18" s="269"/>
      <c r="B18" s="65"/>
      <c r="D18" s="31"/>
      <c r="F18" s="31"/>
      <c r="G18" s="45"/>
      <c r="H18" s="31"/>
      <c r="I18" s="45"/>
      <c r="K18" s="45"/>
      <c r="M18" s="45"/>
      <c r="O18" s="45"/>
      <c r="Q18" s="45"/>
      <c r="S18" s="45"/>
    </row>
    <row r="19" spans="1:20" s="265" customFormat="1" ht="63" x14ac:dyDescent="0.3">
      <c r="A19" s="270"/>
      <c r="B19" s="59" t="s">
        <v>506</v>
      </c>
      <c r="D19" s="11" t="s">
        <v>125</v>
      </c>
      <c r="E19" s="10"/>
      <c r="F19" s="11"/>
      <c r="G19" s="43"/>
      <c r="H19" s="11"/>
      <c r="I19" s="43"/>
      <c r="J19" s="409"/>
      <c r="K19" s="43"/>
      <c r="L19" s="44"/>
      <c r="M19" s="43"/>
      <c r="N19" s="44"/>
      <c r="O19" s="43"/>
      <c r="P19" s="44"/>
      <c r="Q19" s="43"/>
      <c r="R19" s="44"/>
      <c r="S19" s="43"/>
      <c r="T19" s="10"/>
    </row>
    <row r="20" spans="1:20" s="265" customFormat="1" ht="78.75" x14ac:dyDescent="0.3">
      <c r="A20" s="270"/>
      <c r="B20" s="59" t="s">
        <v>507</v>
      </c>
      <c r="D20" s="11" t="s">
        <v>125</v>
      </c>
      <c r="E20" s="10"/>
      <c r="F20" s="11"/>
      <c r="G20" s="43"/>
      <c r="H20" s="11"/>
      <c r="I20" s="43"/>
      <c r="J20" s="410"/>
      <c r="K20" s="43"/>
      <c r="L20" s="44"/>
      <c r="M20" s="43"/>
      <c r="N20" s="44"/>
      <c r="O20" s="43"/>
      <c r="P20" s="44"/>
      <c r="Q20" s="43"/>
      <c r="R20" s="44"/>
      <c r="S20" s="43"/>
      <c r="T20" s="10"/>
    </row>
    <row r="21" spans="1:20" s="265" customFormat="1" ht="126" x14ac:dyDescent="0.3">
      <c r="A21" s="270"/>
      <c r="B21" s="59" t="s">
        <v>508</v>
      </c>
      <c r="D21" s="11" t="s">
        <v>125</v>
      </c>
      <c r="E21" s="10"/>
      <c r="F21" s="11"/>
      <c r="G21" s="43"/>
      <c r="H21" s="11"/>
      <c r="I21" s="43"/>
      <c r="J21" s="411"/>
      <c r="K21" s="43"/>
      <c r="L21" s="44"/>
      <c r="M21" s="43"/>
      <c r="N21" s="44"/>
      <c r="O21" s="43"/>
      <c r="P21" s="44"/>
      <c r="Q21" s="43"/>
      <c r="R21" s="44"/>
      <c r="S21" s="43"/>
      <c r="T21" s="10"/>
    </row>
    <row r="22" spans="1:20" s="264" customFormat="1" x14ac:dyDescent="0.3">
      <c r="A22" s="266"/>
    </row>
  </sheetData>
  <mergeCells count="5">
    <mergeCell ref="A9:A12"/>
    <mergeCell ref="J9:J12"/>
    <mergeCell ref="J19:J21"/>
    <mergeCell ref="A14:A17"/>
    <mergeCell ref="J14:J17"/>
  </mergeCells>
  <pageMargins left="0.7" right="0.7" top="0.75" bottom="0.75" header="0.3" footer="0.3"/>
  <pageSetup paperSize="8" orientation="landscape" horizontalDpi="1200" verticalDpi="1200" r:id="rId1"/>
  <headerFooter>
    <oddHeader>&amp;C&amp;G</oddHeader>
  </headerFooter>
  <legacyDrawingHF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S9"/>
  <sheetViews>
    <sheetView topLeftCell="A7" zoomScaleNormal="100" workbookViewId="0">
      <selection activeCell="F19" sqref="F19"/>
    </sheetView>
  </sheetViews>
  <sheetFormatPr defaultColWidth="10.5" defaultRowHeight="16.5" x14ac:dyDescent="0.3"/>
  <cols>
    <col min="1" max="1" width="13.5" style="262" customWidth="1"/>
    <col min="2" max="2" width="37" style="262" customWidth="1"/>
    <col min="3" max="3" width="2.875" style="262" customWidth="1"/>
    <col min="4" max="4" width="22" style="262" customWidth="1"/>
    <col min="5" max="5" width="2.875" style="262" customWidth="1"/>
    <col min="6" max="6" width="22" style="262" customWidth="1"/>
    <col min="7" max="7" width="2.875" style="262" customWidth="1"/>
    <col min="8" max="8" width="22" style="262" customWidth="1"/>
    <col min="9" max="9" width="2.875" style="262" customWidth="1"/>
    <col min="10" max="10" width="39.5" style="262" customWidth="1"/>
    <col min="11" max="11" width="3" style="262" customWidth="1"/>
    <col min="12" max="12" width="39.5" style="262" customWidth="1"/>
    <col min="13" max="13" width="3" style="262" customWidth="1"/>
    <col min="14" max="14" width="39.5" style="262" customWidth="1"/>
    <col min="15" max="15" width="3" style="262" customWidth="1"/>
    <col min="16" max="16" width="39.5" style="262" customWidth="1"/>
    <col min="17" max="17" width="3" style="262" customWidth="1"/>
    <col min="18" max="18" width="39.5" style="262" customWidth="1"/>
    <col min="19" max="19" width="3" style="262" customWidth="1"/>
    <col min="20" max="16384" width="10.5" style="262"/>
  </cols>
  <sheetData>
    <row r="1" spans="1:19" ht="27" x14ac:dyDescent="0.45">
      <c r="A1" s="261" t="s">
        <v>509</v>
      </c>
    </row>
    <row r="3" spans="1:19" s="45" customFormat="1" ht="126" x14ac:dyDescent="0.25">
      <c r="A3" s="317" t="s">
        <v>510</v>
      </c>
      <c r="B3" s="62" t="s">
        <v>511</v>
      </c>
      <c r="D3" s="11" t="s">
        <v>727</v>
      </c>
      <c r="F3" s="63"/>
      <c r="H3" s="63"/>
      <c r="J3" s="54"/>
      <c r="L3" s="44"/>
      <c r="N3" s="44"/>
      <c r="P3" s="44"/>
      <c r="R3" s="44"/>
    </row>
    <row r="4" spans="1:19" s="43" customFormat="1" ht="19.5" x14ac:dyDescent="0.25">
      <c r="A4" s="61"/>
      <c r="B4" s="52"/>
      <c r="D4" s="52"/>
      <c r="F4" s="52"/>
      <c r="H4" s="52"/>
      <c r="J4" s="53"/>
      <c r="L4" s="53"/>
    </row>
    <row r="5" spans="1:19" s="58" customFormat="1" ht="97.5" x14ac:dyDescent="0.25">
      <c r="A5" s="56"/>
      <c r="B5" s="57" t="s">
        <v>100</v>
      </c>
      <c r="D5" s="90" t="s">
        <v>101</v>
      </c>
      <c r="E5" s="50"/>
      <c r="F5" s="90" t="s">
        <v>102</v>
      </c>
      <c r="G5" s="50"/>
      <c r="H5" s="90" t="s">
        <v>103</v>
      </c>
      <c r="J5" s="51" t="s">
        <v>104</v>
      </c>
      <c r="K5" s="50"/>
      <c r="L5" s="51" t="s">
        <v>105</v>
      </c>
      <c r="M5" s="50"/>
      <c r="N5" s="51" t="s">
        <v>106</v>
      </c>
      <c r="O5" s="50"/>
      <c r="P5" s="51" t="s">
        <v>107</v>
      </c>
      <c r="Q5" s="50"/>
      <c r="R5" s="51" t="s">
        <v>108</v>
      </c>
      <c r="S5" s="50"/>
    </row>
    <row r="6" spans="1:19" s="43" customFormat="1" ht="19.5" x14ac:dyDescent="0.25">
      <c r="A6" s="61"/>
      <c r="B6" s="52"/>
      <c r="D6" s="52"/>
      <c r="F6" s="52"/>
      <c r="H6" s="52"/>
      <c r="J6" s="53"/>
      <c r="L6" s="53"/>
      <c r="N6" s="53"/>
      <c r="P6" s="53"/>
      <c r="R6" s="53"/>
    </row>
    <row r="7" spans="1:19" s="10" customFormat="1" ht="78.75" x14ac:dyDescent="0.25">
      <c r="A7" s="15"/>
      <c r="B7" s="59" t="s">
        <v>512</v>
      </c>
      <c r="D7" s="11" t="s">
        <v>112</v>
      </c>
      <c r="F7" s="11" t="s">
        <v>723</v>
      </c>
      <c r="G7" s="43"/>
      <c r="H7" s="11" t="s">
        <v>723</v>
      </c>
      <c r="I7" s="43"/>
      <c r="J7" s="409"/>
      <c r="K7" s="43"/>
      <c r="L7" s="44"/>
      <c r="M7" s="43"/>
      <c r="N7" s="44"/>
      <c r="O7" s="43"/>
      <c r="P7" s="44"/>
      <c r="Q7" s="43"/>
      <c r="R7" s="44"/>
      <c r="S7" s="43"/>
    </row>
    <row r="8" spans="1:19" s="10" customFormat="1" ht="47.25" x14ac:dyDescent="0.25">
      <c r="A8" s="15"/>
      <c r="B8" s="59" t="s">
        <v>513</v>
      </c>
      <c r="D8" s="11" t="s">
        <v>112</v>
      </c>
      <c r="F8" s="363" t="s">
        <v>724</v>
      </c>
      <c r="G8" s="45"/>
      <c r="H8" s="11" t="str">
        <f>IF(F8=[2]Lists!$K$4,"&lt; Input URL to data source &gt;",IF(F8=[2]Lists!$K$5,"&lt; Reference section in EITI Report or URL &gt;",IF(F8=[2]Lists!$K$6,"&lt; Reference evidence of non-applicability &gt;","")))</f>
        <v/>
      </c>
      <c r="I8" s="45"/>
      <c r="J8" s="410"/>
      <c r="K8" s="45"/>
      <c r="L8" s="44"/>
      <c r="M8" s="45"/>
      <c r="N8" s="44"/>
      <c r="O8" s="45"/>
      <c r="P8" s="44"/>
      <c r="Q8" s="45"/>
      <c r="R8" s="44"/>
      <c r="S8" s="45"/>
    </row>
    <row r="9" spans="1:19" s="12" customFormat="1" ht="47.25" x14ac:dyDescent="0.25">
      <c r="A9" s="16"/>
      <c r="B9" s="64" t="s">
        <v>514</v>
      </c>
      <c r="D9" s="13" t="s">
        <v>112</v>
      </c>
      <c r="F9" s="366" t="s">
        <v>725</v>
      </c>
      <c r="G9" s="55"/>
      <c r="H9" s="13" t="s">
        <v>726</v>
      </c>
      <c r="I9" s="55"/>
      <c r="J9" s="451"/>
      <c r="K9" s="55"/>
      <c r="L9" s="46"/>
      <c r="M9" s="55"/>
      <c r="N9" s="46"/>
      <c r="O9" s="55"/>
      <c r="P9" s="46"/>
      <c r="Q9" s="55"/>
      <c r="R9" s="46"/>
      <c r="S9" s="55"/>
    </row>
  </sheetData>
  <mergeCells count="1">
    <mergeCell ref="J7:J9"/>
  </mergeCells>
  <hyperlinks>
    <hyperlink ref="F8" r:id="rId1"/>
    <hyperlink ref="F9" r:id="rId2"/>
  </hyperlinks>
  <pageMargins left="0.7" right="0.7" top="0.75" bottom="0.75" header="0.3" footer="0.3"/>
  <pageSetup paperSize="8" orientation="landscape" horizontalDpi="1200" verticalDpi="1200" r:id="rId3"/>
  <headerFooter>
    <oddHeader>&amp;C&amp;G</oddHeader>
  </headerFooter>
  <legacyDrawingHF r:id="rId4"/>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S23"/>
  <sheetViews>
    <sheetView topLeftCell="A18" zoomScaleNormal="100" workbookViewId="0">
      <selection activeCell="F14" sqref="F14"/>
    </sheetView>
  </sheetViews>
  <sheetFormatPr defaultColWidth="10.5" defaultRowHeight="16.5" x14ac:dyDescent="0.3"/>
  <cols>
    <col min="1" max="1" width="15.5" style="262" customWidth="1"/>
    <col min="2" max="2" width="41.5" style="262" customWidth="1"/>
    <col min="3" max="3" width="3" style="262" customWidth="1"/>
    <col min="4" max="4" width="23.5" style="262" customWidth="1"/>
    <col min="5" max="5" width="3" style="262" customWidth="1"/>
    <col min="6" max="6" width="23.5" style="262" customWidth="1"/>
    <col min="7" max="7" width="3" style="262" customWidth="1"/>
    <col min="8" max="8" width="23.5" style="262" customWidth="1"/>
    <col min="9" max="9" width="3" style="262" customWidth="1"/>
    <col min="10" max="10" width="39.5" style="262" customWidth="1"/>
    <col min="11" max="11" width="3" style="262" customWidth="1"/>
    <col min="12" max="12" width="39.5" style="262" customWidth="1"/>
    <col min="13" max="13" width="3" style="262" customWidth="1"/>
    <col min="14" max="14" width="39.5" style="262" customWidth="1"/>
    <col min="15" max="15" width="3" style="262" customWidth="1"/>
    <col min="16" max="16" width="39.5" style="262" customWidth="1"/>
    <col min="17" max="17" width="3" style="262" customWidth="1"/>
    <col min="18" max="18" width="39.5" style="262" customWidth="1"/>
    <col min="19" max="19" width="3" style="262" customWidth="1"/>
    <col min="20" max="16384" width="10.5" style="262"/>
  </cols>
  <sheetData>
    <row r="1" spans="1:19" ht="27" x14ac:dyDescent="0.45">
      <c r="A1" s="261" t="s">
        <v>515</v>
      </c>
    </row>
    <row r="3" spans="1:19" s="45" customFormat="1" ht="126" x14ac:dyDescent="0.25">
      <c r="A3" s="317" t="s">
        <v>516</v>
      </c>
      <c r="B3" s="62" t="s">
        <v>517</v>
      </c>
      <c r="D3" s="11" t="s">
        <v>706</v>
      </c>
      <c r="F3" s="63"/>
      <c r="H3" s="63"/>
      <c r="J3" s="54"/>
      <c r="L3" s="44"/>
      <c r="N3" s="44"/>
      <c r="P3" s="44"/>
      <c r="R3" s="44"/>
    </row>
    <row r="4" spans="1:19" s="43" customFormat="1" ht="19.5" x14ac:dyDescent="0.25">
      <c r="A4" s="61"/>
      <c r="B4" s="52"/>
      <c r="D4" s="52"/>
      <c r="F4" s="52"/>
      <c r="H4" s="52"/>
      <c r="J4" s="53"/>
      <c r="L4" s="53"/>
    </row>
    <row r="5" spans="1:19" s="58" customFormat="1" ht="97.5" x14ac:dyDescent="0.25">
      <c r="A5" s="56"/>
      <c r="B5" s="57" t="s">
        <v>100</v>
      </c>
      <c r="D5" s="90" t="s">
        <v>101</v>
      </c>
      <c r="E5" s="50"/>
      <c r="F5" s="90" t="s">
        <v>102</v>
      </c>
      <c r="G5" s="50"/>
      <c r="H5" s="90" t="s">
        <v>103</v>
      </c>
      <c r="J5" s="51" t="s">
        <v>104</v>
      </c>
      <c r="K5" s="50"/>
      <c r="L5" s="51" t="s">
        <v>105</v>
      </c>
      <c r="M5" s="50"/>
      <c r="N5" s="51" t="s">
        <v>106</v>
      </c>
      <c r="O5" s="50"/>
      <c r="P5" s="51" t="s">
        <v>107</v>
      </c>
      <c r="Q5" s="50"/>
      <c r="R5" s="51" t="s">
        <v>108</v>
      </c>
      <c r="S5" s="50"/>
    </row>
    <row r="6" spans="1:19" s="43" customFormat="1" ht="19.5" x14ac:dyDescent="0.25">
      <c r="A6" s="61"/>
      <c r="B6" s="52"/>
      <c r="D6" s="52"/>
      <c r="F6" s="52"/>
      <c r="H6" s="52"/>
      <c r="J6" s="53"/>
      <c r="L6" s="53"/>
      <c r="N6" s="53"/>
      <c r="P6" s="53"/>
      <c r="R6" s="53"/>
    </row>
    <row r="7" spans="1:19" s="45" customFormat="1" ht="47.25" x14ac:dyDescent="0.25">
      <c r="A7" s="317" t="s">
        <v>123</v>
      </c>
      <c r="B7" s="62" t="s">
        <v>518</v>
      </c>
      <c r="D7" s="11" t="s">
        <v>595</v>
      </c>
      <c r="F7" s="63"/>
      <c r="H7" s="63"/>
      <c r="J7" s="54"/>
      <c r="L7" s="44"/>
      <c r="M7" s="43"/>
      <c r="N7" s="44"/>
      <c r="O7" s="43"/>
      <c r="P7" s="44"/>
      <c r="Q7" s="43"/>
      <c r="R7" s="44"/>
    </row>
    <row r="8" spans="1:19" s="43" customFormat="1" ht="19.5" x14ac:dyDescent="0.25">
      <c r="A8" s="61"/>
      <c r="B8" s="52"/>
      <c r="D8" s="52"/>
      <c r="F8" s="52"/>
      <c r="H8" s="52"/>
      <c r="J8" s="53"/>
      <c r="L8" s="53"/>
      <c r="N8" s="53"/>
      <c r="P8" s="53"/>
      <c r="R8" s="53"/>
    </row>
    <row r="9" spans="1:19" s="10" customFormat="1" ht="31.5" x14ac:dyDescent="0.25">
      <c r="A9" s="452" t="s">
        <v>519</v>
      </c>
      <c r="B9" s="59" t="s">
        <v>520</v>
      </c>
      <c r="D9" s="11" t="s">
        <v>112</v>
      </c>
      <c r="F9" s="337" t="s">
        <v>599</v>
      </c>
      <c r="G9" s="43"/>
      <c r="H9" s="11" t="s">
        <v>728</v>
      </c>
      <c r="I9" s="43"/>
      <c r="J9" s="409"/>
      <c r="K9" s="43"/>
      <c r="L9" s="44"/>
      <c r="M9" s="43"/>
      <c r="N9" s="44"/>
      <c r="O9" s="43"/>
      <c r="P9" s="44"/>
      <c r="Q9" s="43"/>
      <c r="R9" s="44"/>
      <c r="S9" s="43"/>
    </row>
    <row r="10" spans="1:19" s="10" customFormat="1" ht="31.5" x14ac:dyDescent="0.25">
      <c r="A10" s="453"/>
      <c r="B10" s="65" t="s">
        <v>521</v>
      </c>
      <c r="D10" s="11" t="s">
        <v>81</v>
      </c>
      <c r="F10" s="11"/>
      <c r="G10" s="45"/>
      <c r="H10" s="11" t="s">
        <v>216</v>
      </c>
      <c r="I10" s="45"/>
      <c r="J10" s="410"/>
      <c r="K10" s="45"/>
      <c r="L10" s="44"/>
      <c r="M10" s="45"/>
      <c r="N10" s="44"/>
      <c r="O10" s="45"/>
      <c r="P10" s="44"/>
      <c r="Q10" s="45"/>
      <c r="R10" s="44"/>
      <c r="S10" s="45"/>
    </row>
    <row r="11" spans="1:19" s="10" customFormat="1" ht="31.5" x14ac:dyDescent="0.25">
      <c r="A11" s="453"/>
      <c r="B11" s="65" t="s">
        <v>522</v>
      </c>
      <c r="D11" s="11" t="s">
        <v>81</v>
      </c>
      <c r="F11" s="11">
        <f>(126594123/750)</f>
        <v>168792.16399999999</v>
      </c>
      <c r="G11" s="43"/>
      <c r="H11" s="11" t="s">
        <v>729</v>
      </c>
      <c r="I11" s="43"/>
      <c r="J11" s="410"/>
      <c r="K11" s="43"/>
      <c r="L11" s="44"/>
      <c r="M11" s="43"/>
      <c r="N11" s="44"/>
      <c r="O11" s="43"/>
      <c r="P11" s="44"/>
      <c r="Q11" s="43"/>
      <c r="R11" s="44"/>
      <c r="S11" s="43"/>
    </row>
    <row r="12" spans="1:19" s="10" customFormat="1" ht="110.25" x14ac:dyDescent="0.25">
      <c r="A12" s="453"/>
      <c r="B12" s="65" t="s">
        <v>523</v>
      </c>
      <c r="D12" s="11" t="s">
        <v>695</v>
      </c>
      <c r="F12" s="11"/>
      <c r="G12" s="43"/>
      <c r="H12" s="11"/>
      <c r="I12" s="43"/>
      <c r="J12" s="410"/>
      <c r="K12" s="43"/>
      <c r="L12" s="44"/>
      <c r="M12" s="43"/>
      <c r="N12" s="44"/>
      <c r="O12" s="43"/>
      <c r="P12" s="44"/>
      <c r="Q12" s="43"/>
      <c r="R12" s="44"/>
      <c r="S12" s="43"/>
    </row>
    <row r="13" spans="1:19" s="10" customFormat="1" ht="63" x14ac:dyDescent="0.3">
      <c r="A13" s="453"/>
      <c r="B13" s="65" t="s">
        <v>524</v>
      </c>
      <c r="D13" s="11" t="s">
        <v>125</v>
      </c>
      <c r="F13" s="11"/>
      <c r="G13" s="265"/>
      <c r="H13" s="11"/>
      <c r="I13" s="265"/>
      <c r="J13" s="410"/>
      <c r="K13" s="265"/>
      <c r="L13" s="44"/>
      <c r="M13" s="265"/>
      <c r="N13" s="44"/>
      <c r="O13" s="265"/>
      <c r="P13" s="44"/>
      <c r="Q13" s="265"/>
      <c r="R13" s="44"/>
      <c r="S13" s="265"/>
    </row>
    <row r="14" spans="1:19" s="10" customFormat="1" ht="31.5" x14ac:dyDescent="0.25">
      <c r="A14" s="453"/>
      <c r="B14" s="59" t="s">
        <v>525</v>
      </c>
      <c r="D14" s="11" t="s">
        <v>112</v>
      </c>
      <c r="F14" s="337" t="s">
        <v>599</v>
      </c>
      <c r="G14" s="43"/>
      <c r="H14" s="11" t="s">
        <v>729</v>
      </c>
      <c r="I14" s="45"/>
      <c r="J14" s="410"/>
      <c r="K14" s="45"/>
      <c r="L14" s="44"/>
      <c r="M14" s="45"/>
      <c r="N14" s="44"/>
      <c r="O14" s="45"/>
      <c r="P14" s="44"/>
      <c r="Q14" s="45"/>
      <c r="R14" s="44"/>
      <c r="S14" s="45"/>
    </row>
    <row r="15" spans="1:19" s="10" customFormat="1" ht="31.5" x14ac:dyDescent="0.25">
      <c r="A15" s="453"/>
      <c r="B15" s="65" t="s">
        <v>526</v>
      </c>
      <c r="D15" s="11" t="s">
        <v>81</v>
      </c>
      <c r="F15" s="11" t="s">
        <v>216</v>
      </c>
      <c r="G15" s="43"/>
      <c r="H15" s="11" t="s">
        <v>216</v>
      </c>
      <c r="I15" s="43"/>
      <c r="J15" s="410"/>
      <c r="K15" s="43"/>
      <c r="L15" s="44"/>
      <c r="M15" s="43"/>
      <c r="N15" s="44"/>
      <c r="O15" s="43"/>
      <c r="P15" s="44"/>
      <c r="Q15" s="43"/>
      <c r="R15" s="44"/>
      <c r="S15" s="43"/>
    </row>
    <row r="16" spans="1:19" s="10" customFormat="1" ht="31.5" x14ac:dyDescent="0.3">
      <c r="A16" s="453"/>
      <c r="B16" s="65" t="s">
        <v>527</v>
      </c>
      <c r="D16" s="11" t="s">
        <v>81</v>
      </c>
      <c r="F16" s="11" t="s">
        <v>216</v>
      </c>
      <c r="G16" s="265"/>
      <c r="H16" s="11" t="s">
        <v>216</v>
      </c>
      <c r="I16" s="265"/>
      <c r="J16" s="410"/>
      <c r="K16" s="265"/>
      <c r="L16" s="44"/>
      <c r="M16" s="265"/>
      <c r="N16" s="44"/>
      <c r="O16" s="265"/>
      <c r="P16" s="44"/>
      <c r="Q16" s="265"/>
      <c r="R16" s="44"/>
      <c r="S16" s="265"/>
    </row>
    <row r="17" spans="1:19" s="10" customFormat="1" ht="110.25" x14ac:dyDescent="0.25">
      <c r="A17" s="454"/>
      <c r="B17" s="65" t="s">
        <v>528</v>
      </c>
      <c r="D17" s="11" t="s">
        <v>125</v>
      </c>
      <c r="F17" s="11"/>
      <c r="G17" s="43"/>
      <c r="H17" s="11"/>
      <c r="I17" s="43"/>
      <c r="J17" s="410"/>
      <c r="K17" s="43"/>
      <c r="L17" s="44"/>
      <c r="M17" s="43"/>
      <c r="N17" s="44"/>
      <c r="O17" s="43"/>
      <c r="P17" s="44"/>
      <c r="Q17" s="43"/>
      <c r="R17" s="44"/>
      <c r="S17" s="43"/>
    </row>
    <row r="18" spans="1:19" s="10" customFormat="1" ht="63" x14ac:dyDescent="0.3">
      <c r="A18" s="331"/>
      <c r="B18" s="65" t="s">
        <v>524</v>
      </c>
      <c r="D18" s="11" t="s">
        <v>125</v>
      </c>
      <c r="F18" s="11"/>
      <c r="G18" s="265"/>
      <c r="H18" s="11"/>
      <c r="I18" s="265"/>
      <c r="J18" s="411"/>
      <c r="K18" s="265"/>
      <c r="L18" s="44"/>
      <c r="M18" s="265"/>
      <c r="N18" s="44"/>
      <c r="O18" s="265"/>
      <c r="P18" s="44"/>
      <c r="Q18" s="265"/>
      <c r="R18" s="44"/>
      <c r="S18" s="265"/>
    </row>
    <row r="19" spans="1:19" s="10" customFormat="1" ht="31.5" x14ac:dyDescent="0.3">
      <c r="A19" s="452" t="s">
        <v>529</v>
      </c>
      <c r="B19" s="59" t="s">
        <v>530</v>
      </c>
      <c r="D19" s="11" t="s">
        <v>112</v>
      </c>
      <c r="F19" s="11" t="str">
        <f>IF(D19=[2]Lists!$K$4,"&lt; Input URL to data source &gt;",IF(D19=[2]Lists!$K$5,"&lt; Reference section in EITI Report or URL &gt;",IF(D19=[2]Lists!$K$6,"&lt; Reference evidence of non-applicability &gt;","")))</f>
        <v/>
      </c>
      <c r="G19" s="265"/>
      <c r="H19" s="11" t="str">
        <f>IF(F19=[2]Lists!$K$4,"&lt; Input URL to data source &gt;",IF(F19=[2]Lists!$K$5,"&lt; Reference section in EITI Report or URL &gt;",IF(F19=[2]Lists!$K$6,"&lt; Reference evidence of non-applicability &gt;","")))</f>
        <v/>
      </c>
      <c r="I19" s="265"/>
      <c r="J19" s="409"/>
      <c r="K19" s="265"/>
      <c r="L19" s="44"/>
      <c r="M19" s="265"/>
      <c r="N19" s="44"/>
      <c r="O19" s="265"/>
      <c r="P19" s="44"/>
      <c r="Q19" s="265"/>
      <c r="R19" s="44"/>
      <c r="S19" s="265"/>
    </row>
    <row r="20" spans="1:19" s="10" customFormat="1" ht="47.25" x14ac:dyDescent="0.3">
      <c r="A20" s="453"/>
      <c r="B20" s="65" t="s">
        <v>531</v>
      </c>
      <c r="D20" s="11" t="s">
        <v>81</v>
      </c>
      <c r="F20" s="11" t="s">
        <v>730</v>
      </c>
      <c r="G20" s="265"/>
      <c r="H20" s="11" t="s">
        <v>216</v>
      </c>
      <c r="I20" s="265"/>
      <c r="J20" s="410"/>
      <c r="K20" s="265"/>
      <c r="L20" s="44"/>
      <c r="M20" s="265"/>
      <c r="N20" s="44"/>
      <c r="O20" s="265"/>
      <c r="P20" s="44"/>
      <c r="Q20" s="265"/>
      <c r="R20" s="44"/>
      <c r="S20" s="265"/>
    </row>
    <row r="21" spans="1:19" s="10" customFormat="1" ht="47.25" x14ac:dyDescent="0.3">
      <c r="A21" s="453"/>
      <c r="B21" s="65" t="s">
        <v>532</v>
      </c>
      <c r="D21" s="11" t="s">
        <v>81</v>
      </c>
      <c r="F21" s="11" t="s">
        <v>730</v>
      </c>
      <c r="G21" s="265"/>
      <c r="H21" s="11" t="s">
        <v>216</v>
      </c>
      <c r="I21" s="265"/>
      <c r="J21" s="410"/>
      <c r="K21" s="265"/>
      <c r="L21" s="44"/>
      <c r="M21" s="265"/>
      <c r="N21" s="44"/>
      <c r="O21" s="265"/>
      <c r="P21" s="44"/>
      <c r="Q21" s="265"/>
      <c r="R21" s="44"/>
      <c r="S21" s="265"/>
    </row>
    <row r="22" spans="1:19" s="10" customFormat="1" ht="63" x14ac:dyDescent="0.3">
      <c r="A22" s="454"/>
      <c r="B22" s="65" t="s">
        <v>533</v>
      </c>
      <c r="D22" s="11" t="s">
        <v>125</v>
      </c>
      <c r="F22" s="11" t="s">
        <v>730</v>
      </c>
      <c r="G22" s="265"/>
      <c r="H22" s="11"/>
      <c r="I22" s="265"/>
      <c r="J22" s="411"/>
      <c r="K22" s="265"/>
      <c r="L22" s="44"/>
      <c r="M22" s="265"/>
      <c r="N22" s="44"/>
      <c r="O22" s="265"/>
      <c r="P22" s="44"/>
      <c r="Q22" s="265"/>
      <c r="R22" s="44"/>
      <c r="S22" s="265"/>
    </row>
    <row r="23" spans="1:19" s="264" customFormat="1" x14ac:dyDescent="0.3">
      <c r="A23" s="263"/>
    </row>
  </sheetData>
  <mergeCells count="4">
    <mergeCell ref="A9:A17"/>
    <mergeCell ref="A19:A22"/>
    <mergeCell ref="J9:J18"/>
    <mergeCell ref="J19:J22"/>
  </mergeCells>
  <hyperlinks>
    <hyperlink ref="F9" r:id="rId1"/>
    <hyperlink ref="F14" r:id="rId2"/>
  </hyperlinks>
  <pageMargins left="0.7" right="0.7" top="0.75" bottom="0.75" header="0.3" footer="0.3"/>
  <pageSetup paperSize="8" orientation="landscape" horizontalDpi="1200" verticalDpi="1200"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S19"/>
  <sheetViews>
    <sheetView topLeftCell="A7" zoomScaleNormal="100" workbookViewId="0">
      <selection activeCell="F3" sqref="F3"/>
    </sheetView>
  </sheetViews>
  <sheetFormatPr defaultColWidth="10.5" defaultRowHeight="16.5" x14ac:dyDescent="0.3"/>
  <cols>
    <col min="1" max="1" width="15" style="262" customWidth="1"/>
    <col min="2" max="2" width="35" style="262" customWidth="1"/>
    <col min="3" max="3" width="3" style="262" customWidth="1"/>
    <col min="4" max="4" width="25" style="262" customWidth="1"/>
    <col min="5" max="5" width="3" style="262" customWidth="1"/>
    <col min="6" max="6" width="25" style="262" customWidth="1"/>
    <col min="7" max="7" width="3" style="262" customWidth="1"/>
    <col min="8" max="8" width="25" style="262" customWidth="1"/>
    <col min="9" max="9" width="3" style="262" customWidth="1"/>
    <col min="10" max="10" width="39.5" style="262" customWidth="1"/>
    <col min="11" max="11" width="3" style="262" customWidth="1"/>
    <col min="12" max="12" width="39.5" style="262" customWidth="1"/>
    <col min="13" max="13" width="3" style="262" customWidth="1"/>
    <col min="14" max="14" width="39.5" style="262" customWidth="1"/>
    <col min="15" max="15" width="3" style="262" customWidth="1"/>
    <col min="16" max="16" width="39.5" style="262" customWidth="1"/>
    <col min="17" max="17" width="3" style="262" customWidth="1"/>
    <col min="18" max="18" width="39.5" style="262" customWidth="1"/>
    <col min="19" max="19" width="3" style="262" customWidth="1"/>
    <col min="20" max="16384" width="10.5" style="262"/>
  </cols>
  <sheetData>
    <row r="1" spans="1:19" ht="27" x14ac:dyDescent="0.45">
      <c r="A1" s="261" t="s">
        <v>534</v>
      </c>
    </row>
    <row r="3" spans="1:19" s="45" customFormat="1" ht="126" x14ac:dyDescent="0.25">
      <c r="A3" s="317" t="s">
        <v>535</v>
      </c>
      <c r="B3" s="62" t="s">
        <v>536</v>
      </c>
      <c r="D3" s="11" t="s">
        <v>704</v>
      </c>
      <c r="F3" s="63"/>
      <c r="H3" s="63"/>
      <c r="J3" s="54"/>
      <c r="L3" s="44"/>
      <c r="N3" s="44"/>
      <c r="P3" s="44"/>
      <c r="R3" s="44"/>
    </row>
    <row r="4" spans="1:19" s="43" customFormat="1" ht="19.5" x14ac:dyDescent="0.25">
      <c r="A4" s="61"/>
      <c r="B4" s="52"/>
      <c r="D4" s="52"/>
      <c r="F4" s="52"/>
      <c r="H4" s="52"/>
      <c r="J4" s="53"/>
      <c r="L4" s="53"/>
    </row>
    <row r="5" spans="1:19" s="58" customFormat="1" ht="97.5" x14ac:dyDescent="0.25">
      <c r="A5" s="56"/>
      <c r="B5" s="57" t="s">
        <v>100</v>
      </c>
      <c r="D5" s="90" t="s">
        <v>101</v>
      </c>
      <c r="E5" s="50"/>
      <c r="F5" s="90" t="s">
        <v>102</v>
      </c>
      <c r="G5" s="50"/>
      <c r="H5" s="90" t="s">
        <v>103</v>
      </c>
      <c r="J5" s="51" t="s">
        <v>104</v>
      </c>
      <c r="K5" s="50"/>
      <c r="L5" s="51" t="s">
        <v>105</v>
      </c>
      <c r="M5" s="50"/>
      <c r="N5" s="51" t="s">
        <v>106</v>
      </c>
      <c r="O5" s="50"/>
      <c r="P5" s="51" t="s">
        <v>107</v>
      </c>
      <c r="Q5" s="50"/>
      <c r="R5" s="51" t="s">
        <v>108</v>
      </c>
      <c r="S5" s="50"/>
    </row>
    <row r="6" spans="1:19" s="43" customFormat="1" ht="19.5" x14ac:dyDescent="0.25">
      <c r="A6" s="61"/>
      <c r="B6" s="52"/>
      <c r="D6" s="52"/>
      <c r="F6" s="52"/>
      <c r="H6" s="52"/>
      <c r="J6" s="53"/>
      <c r="L6" s="53"/>
      <c r="N6" s="53"/>
      <c r="P6" s="53"/>
      <c r="R6" s="53"/>
    </row>
    <row r="7" spans="1:19" s="45" customFormat="1" ht="47.25" x14ac:dyDescent="0.25">
      <c r="A7" s="317" t="s">
        <v>123</v>
      </c>
      <c r="B7" s="62" t="s">
        <v>537</v>
      </c>
      <c r="D7" s="11" t="s">
        <v>125</v>
      </c>
      <c r="F7" s="63"/>
      <c r="H7" s="63"/>
      <c r="J7" s="54"/>
    </row>
    <row r="8" spans="1:19" s="43" customFormat="1" ht="19.5" x14ac:dyDescent="0.25">
      <c r="A8" s="61"/>
      <c r="B8" s="52"/>
      <c r="D8" s="52"/>
      <c r="F8" s="52"/>
      <c r="H8" s="52"/>
      <c r="J8" s="53"/>
      <c r="L8" s="53"/>
      <c r="N8" s="53"/>
      <c r="P8" s="53"/>
      <c r="R8" s="53"/>
    </row>
    <row r="9" spans="1:19" s="10" customFormat="1" ht="47.25" x14ac:dyDescent="0.25">
      <c r="A9" s="386" t="s">
        <v>538</v>
      </c>
      <c r="B9" s="59" t="s">
        <v>539</v>
      </c>
      <c r="D9" s="11" t="s">
        <v>112</v>
      </c>
      <c r="F9" s="11" t="str">
        <f>IF(D9=[2]Lists!$K$4,"&lt; Input URL to data source &gt;",IF(D9=[2]Lists!$K$5,"&lt; Reference section in EITI Report or URL &gt;",IF(D9=[2]Lists!$K$6,"&lt; Reference evidence of non-applicability &gt;","")))</f>
        <v/>
      </c>
      <c r="G9" s="43"/>
      <c r="H9" s="11" t="str">
        <f>IF(F9=[2]Lists!$K$4,"&lt; Input URL to data source &gt;",IF(F9=[2]Lists!$K$5,"&lt; Reference section in EITI Report or URL &gt;",IF(F9=[2]Lists!$K$6,"&lt; Reference evidence of non-applicability &gt;","")))</f>
        <v/>
      </c>
      <c r="I9" s="43"/>
      <c r="J9" s="409"/>
      <c r="K9" s="43"/>
      <c r="L9" s="44"/>
      <c r="M9" s="43"/>
      <c r="N9" s="44"/>
      <c r="O9" s="43"/>
      <c r="P9" s="44"/>
      <c r="Q9" s="43"/>
      <c r="R9" s="44"/>
      <c r="S9" s="43"/>
    </row>
    <row r="10" spans="1:19" s="10" customFormat="1" ht="47.25" x14ac:dyDescent="0.25">
      <c r="A10" s="397"/>
      <c r="B10" s="65" t="s">
        <v>540</v>
      </c>
      <c r="D10" s="11" t="s">
        <v>81</v>
      </c>
      <c r="F10" s="11" t="s">
        <v>216</v>
      </c>
      <c r="G10" s="45"/>
      <c r="H10" s="11" t="s">
        <v>216</v>
      </c>
      <c r="I10" s="45"/>
      <c r="J10" s="410"/>
      <c r="K10" s="45"/>
      <c r="L10" s="44"/>
      <c r="M10" s="45"/>
      <c r="N10" s="44"/>
      <c r="O10" s="45"/>
      <c r="P10" s="44"/>
      <c r="Q10" s="45"/>
      <c r="R10" s="44"/>
      <c r="S10" s="45"/>
    </row>
    <row r="11" spans="1:19" s="10" customFormat="1" ht="78.75" x14ac:dyDescent="0.25">
      <c r="A11" s="397"/>
      <c r="B11" s="65" t="s">
        <v>541</v>
      </c>
      <c r="D11" s="11" t="s">
        <v>125</v>
      </c>
      <c r="F11" s="11"/>
      <c r="G11" s="45"/>
      <c r="H11" s="11"/>
      <c r="I11" s="45"/>
      <c r="J11" s="410"/>
      <c r="K11" s="45"/>
      <c r="L11" s="44"/>
      <c r="M11" s="45"/>
      <c r="N11" s="44"/>
      <c r="O11" s="45"/>
      <c r="P11" s="44"/>
      <c r="Q11" s="45"/>
      <c r="R11" s="44"/>
      <c r="S11" s="45"/>
    </row>
    <row r="12" spans="1:19" s="10" customFormat="1" ht="47.25" x14ac:dyDescent="0.25">
      <c r="A12" s="397"/>
      <c r="B12" s="65" t="s">
        <v>542</v>
      </c>
      <c r="D12" s="11" t="s">
        <v>125</v>
      </c>
      <c r="F12" s="11"/>
      <c r="G12" s="45"/>
      <c r="H12" s="11"/>
      <c r="I12" s="45"/>
      <c r="J12" s="410"/>
      <c r="K12" s="45"/>
      <c r="L12" s="44"/>
      <c r="M12" s="45"/>
      <c r="N12" s="44"/>
      <c r="O12" s="45"/>
      <c r="P12" s="44"/>
      <c r="Q12" s="45"/>
      <c r="R12" s="44"/>
      <c r="S12" s="45"/>
    </row>
    <row r="13" spans="1:19" s="10" customFormat="1" ht="69" customHeight="1" x14ac:dyDescent="0.25">
      <c r="A13" s="397"/>
      <c r="B13" s="65" t="s">
        <v>543</v>
      </c>
      <c r="D13" s="11" t="s">
        <v>125</v>
      </c>
      <c r="F13" s="11"/>
      <c r="G13" s="45"/>
      <c r="H13" s="11"/>
      <c r="I13" s="45"/>
      <c r="J13" s="411"/>
      <c r="K13" s="45"/>
      <c r="L13" s="44"/>
      <c r="M13" s="45"/>
      <c r="N13" s="44"/>
      <c r="O13" s="45"/>
      <c r="P13" s="44"/>
      <c r="Q13" s="45"/>
      <c r="R13" s="44"/>
      <c r="S13" s="45"/>
    </row>
    <row r="14" spans="1:19" s="265" customFormat="1" x14ac:dyDescent="0.3">
      <c r="A14" s="268"/>
    </row>
    <row r="15" spans="1:19" s="10" customFormat="1" ht="47.25" x14ac:dyDescent="0.25">
      <c r="A15" s="386" t="s">
        <v>544</v>
      </c>
      <c r="B15" s="59" t="s">
        <v>539</v>
      </c>
      <c r="D15" s="11" t="s">
        <v>112</v>
      </c>
      <c r="F15" s="11" t="str">
        <f>IF(D15=[2]Lists!$K$4,"&lt; Input URL to data source &gt;",IF(D15=[2]Lists!$K$5,"&lt; Reference section in EITI Report or URL &gt;",IF(D15=[2]Lists!$K$6,"&lt; Reference evidence of non-applicability &gt;","")))</f>
        <v/>
      </c>
      <c r="G15" s="43"/>
      <c r="H15" s="11" t="str">
        <f>IF(F15=[2]Lists!$K$4,"&lt; Input URL to data source &gt;",IF(F15=[2]Lists!$K$5,"&lt; Reference section in EITI Report or URL &gt;",IF(F15=[2]Lists!$K$6,"&lt; Reference evidence of non-applicability &gt;","")))</f>
        <v/>
      </c>
      <c r="I15" s="43"/>
      <c r="J15" s="409"/>
      <c r="K15" s="43"/>
      <c r="L15" s="44"/>
      <c r="M15" s="43"/>
      <c r="N15" s="44"/>
      <c r="O15" s="43"/>
      <c r="P15" s="44"/>
      <c r="Q15" s="43"/>
      <c r="R15" s="44"/>
      <c r="S15" s="43"/>
    </row>
    <row r="16" spans="1:19" s="10" customFormat="1" ht="47.25" x14ac:dyDescent="0.25">
      <c r="A16" s="397"/>
      <c r="B16" s="65" t="s">
        <v>540</v>
      </c>
      <c r="D16" s="11" t="s">
        <v>81</v>
      </c>
      <c r="F16" s="11" t="s">
        <v>216</v>
      </c>
      <c r="G16" s="45"/>
      <c r="H16" s="11" t="s">
        <v>216</v>
      </c>
      <c r="I16" s="45"/>
      <c r="J16" s="410"/>
      <c r="K16" s="45"/>
      <c r="L16" s="44"/>
      <c r="M16" s="45"/>
      <c r="N16" s="44"/>
      <c r="O16" s="45"/>
      <c r="P16" s="44"/>
      <c r="Q16" s="45"/>
      <c r="R16" s="44"/>
      <c r="S16" s="45"/>
    </row>
    <row r="17" spans="1:19" s="10" customFormat="1" ht="78.75" x14ac:dyDescent="0.25">
      <c r="A17" s="397"/>
      <c r="B17" s="65" t="s">
        <v>541</v>
      </c>
      <c r="D17" s="11" t="s">
        <v>125</v>
      </c>
      <c r="F17" s="11"/>
      <c r="G17" s="45"/>
      <c r="H17" s="11"/>
      <c r="I17" s="45"/>
      <c r="J17" s="410"/>
      <c r="K17" s="45"/>
      <c r="L17" s="44"/>
      <c r="M17" s="45"/>
      <c r="N17" s="44"/>
      <c r="O17" s="45"/>
      <c r="P17" s="44"/>
      <c r="Q17" s="45"/>
      <c r="R17" s="44"/>
      <c r="S17" s="45"/>
    </row>
    <row r="18" spans="1:19" s="10" customFormat="1" ht="47.25" x14ac:dyDescent="0.25">
      <c r="A18" s="397"/>
      <c r="B18" s="65" t="s">
        <v>542</v>
      </c>
      <c r="D18" s="11" t="s">
        <v>125</v>
      </c>
      <c r="F18" s="11"/>
      <c r="G18" s="45"/>
      <c r="H18" s="11"/>
      <c r="I18" s="45"/>
      <c r="J18" s="410"/>
      <c r="K18" s="45"/>
      <c r="L18" s="44"/>
      <c r="M18" s="45"/>
      <c r="N18" s="44"/>
      <c r="O18" s="45"/>
      <c r="P18" s="44"/>
      <c r="Q18" s="45"/>
      <c r="R18" s="44"/>
      <c r="S18" s="45"/>
    </row>
    <row r="19" spans="1:19" s="12" customFormat="1" ht="69" customHeight="1" x14ac:dyDescent="0.25">
      <c r="A19" s="455"/>
      <c r="B19" s="66" t="s">
        <v>543</v>
      </c>
      <c r="D19" s="13" t="s">
        <v>125</v>
      </c>
      <c r="F19" s="13"/>
      <c r="G19" s="67"/>
      <c r="H19" s="13"/>
      <c r="I19" s="67"/>
      <c r="J19" s="411"/>
      <c r="K19" s="67"/>
      <c r="L19" s="46"/>
      <c r="M19" s="67"/>
      <c r="N19" s="46"/>
      <c r="O19" s="67"/>
      <c r="P19" s="46"/>
      <c r="Q19" s="67"/>
      <c r="R19" s="46"/>
      <c r="S19" s="67"/>
    </row>
  </sheetData>
  <mergeCells count="4">
    <mergeCell ref="A9:A13"/>
    <mergeCell ref="A15:A19"/>
    <mergeCell ref="J9:J13"/>
    <mergeCell ref="J15:J19"/>
  </mergeCells>
  <pageMargins left="0.7" right="0.7" top="0.75" bottom="0.75" header="0.3" footer="0.3"/>
  <pageSetup paperSize="8" orientation="landscape" horizontalDpi="1200" verticalDpi="12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00B050"/>
  </sheetPr>
  <dimension ref="A1:S22"/>
  <sheetViews>
    <sheetView topLeftCell="A9" zoomScaleNormal="100" workbookViewId="0">
      <selection activeCell="F23" sqref="F23"/>
    </sheetView>
  </sheetViews>
  <sheetFormatPr defaultColWidth="10.5" defaultRowHeight="16.5" x14ac:dyDescent="0.3"/>
  <cols>
    <col min="1" max="1" width="22" style="267" customWidth="1"/>
    <col min="2" max="2" width="33.5" style="262" customWidth="1"/>
    <col min="3" max="3" width="3.375" style="262" customWidth="1"/>
    <col min="4" max="4" width="25" style="262" customWidth="1"/>
    <col min="5" max="5" width="3.375" style="262" customWidth="1"/>
    <col min="6" max="6" width="25" style="262" customWidth="1"/>
    <col min="7" max="7" width="3.375" style="262" customWidth="1"/>
    <col min="8" max="8" width="25" style="262" customWidth="1"/>
    <col min="9" max="9" width="3.375" style="262" customWidth="1"/>
    <col min="10" max="10" width="39.5" style="262" customWidth="1"/>
    <col min="11" max="11" width="3" style="262" customWidth="1"/>
    <col min="12" max="12" width="39.5" style="262" customWidth="1"/>
    <col min="13" max="13" width="3" style="262" customWidth="1"/>
    <col min="14" max="14" width="39.5" style="262" customWidth="1"/>
    <col min="15" max="15" width="3" style="262" customWidth="1"/>
    <col min="16" max="16" width="39.5" style="262" customWidth="1"/>
    <col min="17" max="17" width="3" style="262" customWidth="1"/>
    <col min="18" max="18" width="39.5" style="262" customWidth="1"/>
    <col min="19" max="19" width="3" style="262" customWidth="1"/>
    <col min="20" max="16384" width="10.5" style="262"/>
  </cols>
  <sheetData>
    <row r="1" spans="1:19" ht="27" x14ac:dyDescent="0.45">
      <c r="A1" s="261" t="s">
        <v>545</v>
      </c>
    </row>
    <row r="3" spans="1:19" s="45" customFormat="1" ht="110.25" x14ac:dyDescent="0.25">
      <c r="A3" s="317" t="s">
        <v>546</v>
      </c>
      <c r="B3" s="62" t="s">
        <v>547</v>
      </c>
      <c r="D3" s="11" t="s">
        <v>99</v>
      </c>
      <c r="F3" s="63"/>
      <c r="H3" s="63"/>
      <c r="J3" s="54"/>
      <c r="L3" s="44"/>
      <c r="N3" s="44"/>
      <c r="P3" s="44"/>
      <c r="R3" s="44"/>
    </row>
    <row r="4" spans="1:19" s="43" customFormat="1" ht="19.5" x14ac:dyDescent="0.25">
      <c r="A4" s="73"/>
      <c r="B4" s="52"/>
      <c r="D4" s="52"/>
      <c r="F4" s="52"/>
      <c r="H4" s="52"/>
      <c r="J4" s="53"/>
      <c r="L4" s="53"/>
      <c r="N4" s="53"/>
      <c r="P4" s="53"/>
      <c r="R4" s="53"/>
    </row>
    <row r="5" spans="1:19" s="58" customFormat="1" ht="97.5" x14ac:dyDescent="0.25">
      <c r="A5" s="72"/>
      <c r="B5" s="57" t="s">
        <v>100</v>
      </c>
      <c r="D5" s="90" t="s">
        <v>101</v>
      </c>
      <c r="E5" s="50"/>
      <c r="F5" s="90" t="s">
        <v>102</v>
      </c>
      <c r="G5" s="50"/>
      <c r="H5" s="90" t="s">
        <v>103</v>
      </c>
      <c r="J5" s="51" t="s">
        <v>104</v>
      </c>
      <c r="K5" s="50"/>
      <c r="L5" s="51" t="s">
        <v>105</v>
      </c>
      <c r="M5" s="50"/>
      <c r="N5" s="51" t="s">
        <v>106</v>
      </c>
      <c r="O5" s="50"/>
      <c r="P5" s="51" t="s">
        <v>107</v>
      </c>
      <c r="Q5" s="50"/>
      <c r="R5" s="51" t="s">
        <v>108</v>
      </c>
      <c r="S5" s="50"/>
    </row>
    <row r="6" spans="1:19" s="43" customFormat="1" ht="19.5" x14ac:dyDescent="0.25">
      <c r="A6" s="73"/>
      <c r="B6" s="52"/>
      <c r="D6" s="52"/>
      <c r="F6" s="52"/>
      <c r="H6" s="52"/>
      <c r="J6" s="53"/>
      <c r="L6" s="53"/>
      <c r="N6" s="53"/>
      <c r="P6" s="53"/>
      <c r="R6" s="53"/>
    </row>
    <row r="7" spans="1:19" s="10" customFormat="1" ht="47.25" x14ac:dyDescent="0.25">
      <c r="A7" s="74"/>
      <c r="B7" s="71" t="s">
        <v>548</v>
      </c>
      <c r="D7" s="11" t="s">
        <v>112</v>
      </c>
      <c r="F7" s="337" t="s">
        <v>599</v>
      </c>
      <c r="G7" s="43"/>
      <c r="H7" s="11" t="s">
        <v>731</v>
      </c>
      <c r="I7" s="43"/>
      <c r="J7" s="409"/>
      <c r="K7" s="43"/>
      <c r="L7" s="44"/>
      <c r="M7" s="43"/>
      <c r="N7" s="44"/>
      <c r="O7" s="43"/>
      <c r="P7" s="44"/>
      <c r="Q7" s="43"/>
      <c r="R7" s="44"/>
      <c r="S7" s="43"/>
    </row>
    <row r="8" spans="1:19" s="10" customFormat="1" ht="47.25" x14ac:dyDescent="0.25">
      <c r="A8" s="74"/>
      <c r="B8" s="59" t="s">
        <v>549</v>
      </c>
      <c r="D8" s="365">
        <f>(12107000000)/750</f>
        <v>16142666.666666666</v>
      </c>
      <c r="F8" s="11" t="s">
        <v>216</v>
      </c>
      <c r="G8" s="45"/>
      <c r="H8" s="11" t="s">
        <v>216</v>
      </c>
      <c r="I8" s="45"/>
      <c r="J8" s="410"/>
      <c r="K8" s="45"/>
      <c r="L8" s="44"/>
      <c r="M8" s="45"/>
      <c r="N8" s="44"/>
      <c r="O8" s="45"/>
      <c r="P8" s="44"/>
      <c r="Q8" s="45"/>
      <c r="R8" s="44"/>
      <c r="S8" s="45"/>
    </row>
    <row r="9" spans="1:19" s="10" customFormat="1" ht="31.5" x14ac:dyDescent="0.25">
      <c r="A9" s="74"/>
      <c r="B9" s="24" t="s">
        <v>550</v>
      </c>
      <c r="D9" s="11" t="s">
        <v>81</v>
      </c>
      <c r="F9" s="11" t="s">
        <v>216</v>
      </c>
      <c r="G9" s="43"/>
      <c r="H9" s="11" t="s">
        <v>216</v>
      </c>
      <c r="I9" s="43"/>
      <c r="J9" s="410"/>
      <c r="K9" s="43"/>
      <c r="L9" s="44"/>
      <c r="M9" s="43"/>
      <c r="N9" s="44"/>
      <c r="O9" s="43"/>
      <c r="P9" s="44"/>
      <c r="Q9" s="43"/>
      <c r="R9" s="44"/>
      <c r="S9" s="43"/>
    </row>
    <row r="10" spans="1:19" s="10" customFormat="1" ht="15.75" x14ac:dyDescent="0.25">
      <c r="A10" s="74"/>
      <c r="B10" s="68" t="s">
        <v>551</v>
      </c>
      <c r="D10" s="365">
        <f>(1427363000000)/750</f>
        <v>1903150666.6666667</v>
      </c>
      <c r="F10" s="11" t="s">
        <v>216</v>
      </c>
      <c r="G10" s="45"/>
      <c r="H10" s="11" t="s">
        <v>216</v>
      </c>
      <c r="I10" s="45"/>
      <c r="J10" s="410"/>
      <c r="K10" s="45"/>
      <c r="L10" s="44"/>
      <c r="M10" s="45"/>
      <c r="N10" s="44"/>
      <c r="O10" s="45"/>
      <c r="P10" s="44"/>
      <c r="Q10" s="45"/>
      <c r="R10" s="44"/>
      <c r="S10" s="45"/>
    </row>
    <row r="11" spans="1:19" s="10" customFormat="1" ht="19.5" x14ac:dyDescent="0.25">
      <c r="A11" s="74"/>
      <c r="B11" s="68" t="s">
        <v>552</v>
      </c>
      <c r="D11" s="365">
        <f>(12107000000)/750</f>
        <v>16142666.666666666</v>
      </c>
      <c r="F11" s="11" t="s">
        <v>216</v>
      </c>
      <c r="G11" s="43"/>
      <c r="H11" s="11" t="s">
        <v>216</v>
      </c>
      <c r="I11" s="43"/>
      <c r="J11" s="410"/>
      <c r="K11" s="43"/>
      <c r="L11" s="44"/>
      <c r="M11" s="43"/>
      <c r="N11" s="44"/>
      <c r="O11" s="43"/>
      <c r="P11" s="44"/>
      <c r="Q11" s="43"/>
      <c r="R11" s="44"/>
      <c r="S11" s="43"/>
    </row>
    <row r="12" spans="1:19" s="10" customFormat="1" x14ac:dyDescent="0.3">
      <c r="A12" s="74"/>
      <c r="B12" s="68" t="s">
        <v>553</v>
      </c>
      <c r="D12" s="11" t="s">
        <v>81</v>
      </c>
      <c r="F12" s="11" t="s">
        <v>216</v>
      </c>
      <c r="G12" s="265"/>
      <c r="H12" s="11" t="s">
        <v>216</v>
      </c>
      <c r="I12" s="265"/>
      <c r="J12" s="410"/>
      <c r="K12" s="265"/>
      <c r="L12" s="44"/>
      <c r="M12" s="265"/>
      <c r="N12" s="44"/>
      <c r="O12" s="265"/>
      <c r="P12" s="44"/>
      <c r="Q12" s="265"/>
      <c r="R12" s="44"/>
      <c r="S12" s="265"/>
    </row>
    <row r="13" spans="1:19" s="10" customFormat="1" x14ac:dyDescent="0.3">
      <c r="A13" s="74"/>
      <c r="B13" s="68" t="s">
        <v>554</v>
      </c>
      <c r="D13" s="365">
        <f>(3233000000)/750</f>
        <v>4310666.666666667</v>
      </c>
      <c r="F13" s="11" t="s">
        <v>216</v>
      </c>
      <c r="G13" s="265"/>
      <c r="H13" s="11" t="s">
        <v>216</v>
      </c>
      <c r="I13" s="265"/>
      <c r="J13" s="410"/>
      <c r="K13" s="265"/>
      <c r="L13" s="44"/>
      <c r="M13" s="265"/>
      <c r="N13" s="44"/>
      <c r="O13" s="265"/>
      <c r="P13" s="44"/>
      <c r="Q13" s="265"/>
      <c r="R13" s="44"/>
      <c r="S13" s="265"/>
    </row>
    <row r="14" spans="1:19" s="10" customFormat="1" x14ac:dyDescent="0.3">
      <c r="A14" s="74"/>
      <c r="B14" s="68" t="s">
        <v>555</v>
      </c>
      <c r="D14" s="365">
        <f>(838463000000)/750</f>
        <v>1117950666.6666667</v>
      </c>
      <c r="F14" s="11" t="s">
        <v>216</v>
      </c>
      <c r="G14" s="265"/>
      <c r="H14" s="11" t="s">
        <v>216</v>
      </c>
      <c r="I14" s="265"/>
      <c r="J14" s="410"/>
      <c r="K14" s="265"/>
      <c r="L14" s="44"/>
      <c r="M14" s="265"/>
      <c r="N14" s="44"/>
      <c r="O14" s="265"/>
      <c r="P14" s="44"/>
      <c r="Q14" s="265"/>
      <c r="R14" s="44"/>
      <c r="S14" s="265"/>
    </row>
    <row r="15" spans="1:19" s="10" customFormat="1" x14ac:dyDescent="0.3">
      <c r="A15" s="74"/>
      <c r="B15" s="68" t="s">
        <v>556</v>
      </c>
      <c r="D15" s="11" t="s">
        <v>81</v>
      </c>
      <c r="F15" s="11" t="s">
        <v>557</v>
      </c>
      <c r="G15" s="265"/>
      <c r="H15" s="11" t="s">
        <v>557</v>
      </c>
      <c r="I15" s="265"/>
      <c r="J15" s="410"/>
      <c r="K15" s="265"/>
      <c r="L15" s="44"/>
      <c r="M15" s="265"/>
      <c r="N15" s="44"/>
      <c r="O15" s="265"/>
      <c r="P15" s="44"/>
      <c r="Q15" s="265"/>
      <c r="R15" s="44"/>
      <c r="S15" s="265"/>
    </row>
    <row r="16" spans="1:19" s="10" customFormat="1" x14ac:dyDescent="0.3">
      <c r="A16" s="74"/>
      <c r="B16" s="68" t="s">
        <v>558</v>
      </c>
      <c r="D16" s="11" t="s">
        <v>81</v>
      </c>
      <c r="F16" s="11" t="s">
        <v>557</v>
      </c>
      <c r="G16" s="265"/>
      <c r="H16" s="11" t="s">
        <v>557</v>
      </c>
      <c r="I16" s="265"/>
      <c r="J16" s="410"/>
      <c r="K16" s="265"/>
      <c r="L16" s="44"/>
      <c r="M16" s="265"/>
      <c r="N16" s="44"/>
      <c r="O16" s="265"/>
      <c r="P16" s="44"/>
      <c r="Q16" s="265"/>
      <c r="R16" s="44"/>
      <c r="S16" s="265"/>
    </row>
    <row r="17" spans="1:19" s="10" customFormat="1" x14ac:dyDescent="0.3">
      <c r="A17" s="74"/>
      <c r="B17" s="68" t="s">
        <v>559</v>
      </c>
      <c r="D17" s="11">
        <v>16458</v>
      </c>
      <c r="F17" s="11" t="s">
        <v>557</v>
      </c>
      <c r="G17" s="265"/>
      <c r="H17" s="11" t="s">
        <v>732</v>
      </c>
      <c r="I17" s="265"/>
      <c r="J17" s="410"/>
      <c r="K17" s="265"/>
      <c r="L17" s="44"/>
      <c r="M17" s="265"/>
      <c r="N17" s="44"/>
      <c r="O17" s="265"/>
      <c r="P17" s="44"/>
      <c r="Q17" s="265"/>
      <c r="R17" s="44"/>
      <c r="S17" s="265"/>
    </row>
    <row r="18" spans="1:19" s="10" customFormat="1" x14ac:dyDescent="0.3">
      <c r="A18" s="74"/>
      <c r="B18" s="68" t="s">
        <v>560</v>
      </c>
      <c r="D18" s="11" t="s">
        <v>81</v>
      </c>
      <c r="F18" s="11" t="s">
        <v>557</v>
      </c>
      <c r="G18" s="265"/>
      <c r="H18" s="11" t="s">
        <v>557</v>
      </c>
      <c r="I18" s="265"/>
      <c r="J18" s="410"/>
      <c r="K18" s="265"/>
      <c r="L18" s="44"/>
      <c r="M18" s="265"/>
      <c r="N18" s="44"/>
      <c r="O18" s="265"/>
      <c r="P18" s="44"/>
      <c r="Q18" s="265"/>
      <c r="R18" s="44"/>
      <c r="S18" s="265"/>
    </row>
    <row r="19" spans="1:19" s="10" customFormat="1" x14ac:dyDescent="0.3">
      <c r="A19" s="74"/>
      <c r="B19" s="68" t="s">
        <v>561</v>
      </c>
      <c r="D19" s="11" t="s">
        <v>81</v>
      </c>
      <c r="F19" s="11" t="s">
        <v>216</v>
      </c>
      <c r="G19" s="265"/>
      <c r="H19" s="11" t="s">
        <v>216</v>
      </c>
      <c r="I19" s="265"/>
      <c r="J19" s="410"/>
      <c r="K19" s="265"/>
      <c r="L19" s="44"/>
      <c r="M19" s="265"/>
      <c r="N19" s="44"/>
      <c r="O19" s="265"/>
      <c r="P19" s="44"/>
      <c r="Q19" s="265"/>
      <c r="R19" s="44"/>
      <c r="S19" s="265"/>
    </row>
    <row r="20" spans="1:19" s="10" customFormat="1" x14ac:dyDescent="0.3">
      <c r="A20" s="74"/>
      <c r="B20" s="68" t="s">
        <v>562</v>
      </c>
      <c r="D20" s="11" t="s">
        <v>81</v>
      </c>
      <c r="F20" s="11" t="s">
        <v>216</v>
      </c>
      <c r="G20" s="265"/>
      <c r="H20" s="11" t="s">
        <v>216</v>
      </c>
      <c r="I20" s="265"/>
      <c r="J20" s="410"/>
      <c r="K20" s="265"/>
      <c r="L20" s="44"/>
      <c r="M20" s="265"/>
      <c r="N20" s="44"/>
      <c r="O20" s="265"/>
      <c r="P20" s="44"/>
      <c r="Q20" s="265"/>
      <c r="R20" s="44"/>
      <c r="S20" s="265"/>
    </row>
    <row r="21" spans="1:19" s="10" customFormat="1" ht="63" x14ac:dyDescent="0.25">
      <c r="A21" s="74"/>
      <c r="B21" s="71" t="s">
        <v>563</v>
      </c>
      <c r="D21" s="11" t="s">
        <v>112</v>
      </c>
      <c r="F21" s="11" t="s">
        <v>733</v>
      </c>
      <c r="G21" s="43"/>
      <c r="H21" s="363" t="s">
        <v>734</v>
      </c>
      <c r="I21" s="43"/>
      <c r="J21" s="411"/>
      <c r="K21" s="43"/>
      <c r="L21" s="44"/>
      <c r="M21" s="43"/>
      <c r="N21" s="44"/>
      <c r="O21" s="43"/>
      <c r="P21" s="44"/>
      <c r="Q21" s="43"/>
      <c r="R21" s="44"/>
      <c r="S21" s="43"/>
    </row>
    <row r="22" spans="1:19" s="264" customFormat="1" x14ac:dyDescent="0.3">
      <c r="A22" s="266"/>
    </row>
  </sheetData>
  <mergeCells count="1">
    <mergeCell ref="J7:J21"/>
  </mergeCells>
  <hyperlinks>
    <hyperlink ref="B8" r:id="rId1"/>
    <hyperlink ref="F7" r:id="rId2"/>
    <hyperlink ref="H21" r:id="rId3"/>
  </hyperlinks>
  <pageMargins left="0.7" right="0.7" top="0.75" bottom="0.75" header="0.3" footer="0.3"/>
  <pageSetup paperSize="8" orientation="landscape" horizontalDpi="1200" verticalDpi="1200"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S23"/>
  <sheetViews>
    <sheetView topLeftCell="K1" zoomScale="85" zoomScaleNormal="85" zoomScalePageLayoutView="80" workbookViewId="0">
      <selection activeCell="R1" sqref="R1"/>
    </sheetView>
  </sheetViews>
  <sheetFormatPr defaultColWidth="10.5" defaultRowHeight="16.5" x14ac:dyDescent="0.3"/>
  <cols>
    <col min="1" max="1" width="14" style="267" customWidth="1"/>
    <col min="2" max="2" width="48" style="262" customWidth="1"/>
    <col min="3" max="3" width="3" style="262" customWidth="1"/>
    <col min="4" max="4" width="28.375" style="262" customWidth="1"/>
    <col min="5" max="5" width="3" style="262" customWidth="1"/>
    <col min="6" max="6" width="35.875" style="262" customWidth="1"/>
    <col min="7" max="7" width="3" style="262" customWidth="1"/>
    <col min="8" max="8" width="35.875" style="262" customWidth="1"/>
    <col min="9" max="9" width="5.625" style="262" customWidth="1"/>
    <col min="10" max="10" width="39" style="262" customWidth="1"/>
    <col min="11" max="11" width="3" style="262" customWidth="1"/>
    <col min="12" max="12" width="39.5" style="262" customWidth="1"/>
    <col min="13" max="13" width="3" style="262" customWidth="1"/>
    <col min="14" max="14" width="39.5" style="262" customWidth="1"/>
    <col min="15" max="15" width="3" style="262" customWidth="1"/>
    <col min="16" max="16" width="39.5" style="262" customWidth="1"/>
    <col min="17" max="17" width="3" style="262" customWidth="1"/>
    <col min="18" max="18" width="39.5" style="262" customWidth="1"/>
    <col min="19" max="19" width="3" style="262" customWidth="1"/>
    <col min="20" max="16384" width="10.5" style="262"/>
  </cols>
  <sheetData>
    <row r="1" spans="1:19" ht="27" x14ac:dyDescent="0.45">
      <c r="A1" s="284" t="s">
        <v>96</v>
      </c>
    </row>
    <row r="3" spans="1:19" s="45" customFormat="1" ht="94.5" x14ac:dyDescent="0.25">
      <c r="A3" s="317" t="s">
        <v>97</v>
      </c>
      <c r="B3" s="62" t="s">
        <v>98</v>
      </c>
      <c r="D3" s="11" t="s">
        <v>99</v>
      </c>
      <c r="F3" s="63"/>
      <c r="H3" s="63"/>
      <c r="J3" s="54"/>
      <c r="L3" s="44"/>
      <c r="N3" s="44"/>
      <c r="P3" s="44"/>
      <c r="R3" s="44"/>
    </row>
    <row r="4" spans="1:19" s="45" customFormat="1" ht="15.75" x14ac:dyDescent="0.25">
      <c r="A4" s="317"/>
      <c r="B4" s="62"/>
      <c r="D4" s="88"/>
      <c r="F4" s="88"/>
      <c r="H4" s="88"/>
      <c r="J4" s="10"/>
      <c r="L4" s="10"/>
      <c r="N4" s="10"/>
      <c r="P4" s="10"/>
      <c r="R4" s="10"/>
    </row>
    <row r="5" spans="1:19" s="58" customFormat="1" ht="97.5" x14ac:dyDescent="0.25">
      <c r="A5" s="72"/>
      <c r="B5" s="57" t="s">
        <v>100</v>
      </c>
      <c r="D5" s="90" t="s">
        <v>101</v>
      </c>
      <c r="E5" s="50"/>
      <c r="F5" s="90" t="s">
        <v>102</v>
      </c>
      <c r="G5" s="50"/>
      <c r="H5" s="90" t="s">
        <v>103</v>
      </c>
      <c r="J5" s="51" t="s">
        <v>104</v>
      </c>
      <c r="K5" s="50"/>
      <c r="L5" s="51" t="s">
        <v>105</v>
      </c>
      <c r="M5" s="50"/>
      <c r="N5" s="51" t="s">
        <v>106</v>
      </c>
      <c r="O5" s="50"/>
      <c r="P5" s="51" t="s">
        <v>107</v>
      </c>
      <c r="Q5" s="50"/>
      <c r="R5" s="51" t="s">
        <v>108</v>
      </c>
      <c r="S5" s="50"/>
    </row>
    <row r="6" spans="1:19" s="43" customFormat="1" ht="19.5" x14ac:dyDescent="0.25">
      <c r="A6" s="73"/>
      <c r="B6" s="52"/>
      <c r="D6" s="52"/>
      <c r="F6" s="52"/>
      <c r="H6" s="52"/>
      <c r="J6" s="53"/>
      <c r="L6" s="53"/>
      <c r="N6" s="53"/>
      <c r="P6" s="53"/>
      <c r="R6" s="53"/>
    </row>
    <row r="7" spans="1:19" s="10" customFormat="1" ht="15.75" x14ac:dyDescent="0.25">
      <c r="A7" s="386" t="s">
        <v>109</v>
      </c>
      <c r="B7" s="68" t="s">
        <v>110</v>
      </c>
      <c r="D7" s="31"/>
      <c r="F7" s="31"/>
      <c r="H7" s="31"/>
      <c r="K7" s="19"/>
      <c r="L7" s="19"/>
      <c r="M7" s="19"/>
      <c r="N7" s="19"/>
      <c r="O7" s="19"/>
      <c r="P7" s="19"/>
      <c r="Q7" s="19"/>
      <c r="R7" s="19"/>
      <c r="S7" s="19"/>
    </row>
    <row r="8" spans="1:19" s="10" customFormat="1" ht="19.5" x14ac:dyDescent="0.25">
      <c r="A8" s="387"/>
      <c r="B8" s="69" t="s">
        <v>111</v>
      </c>
      <c r="D8" s="11" t="s">
        <v>591</v>
      </c>
      <c r="F8" s="337" t="s">
        <v>592</v>
      </c>
      <c r="G8" s="97"/>
      <c r="H8" s="96" t="s">
        <v>113</v>
      </c>
      <c r="I8" s="10" t="s">
        <v>593</v>
      </c>
      <c r="J8" s="388" t="s">
        <v>594</v>
      </c>
      <c r="K8" s="43"/>
      <c r="L8" s="44"/>
      <c r="M8" s="43"/>
      <c r="N8" s="44"/>
      <c r="O8" s="43"/>
      <c r="P8" s="44"/>
      <c r="Q8" s="43"/>
      <c r="R8" s="44"/>
      <c r="S8" s="43"/>
    </row>
    <row r="9" spans="1:19" s="10" customFormat="1" ht="31.5" x14ac:dyDescent="0.25">
      <c r="A9" s="387"/>
      <c r="B9" s="69" t="s">
        <v>114</v>
      </c>
      <c r="D9" s="11" t="s">
        <v>112</v>
      </c>
      <c r="F9" s="96" t="s">
        <v>65</v>
      </c>
      <c r="H9" s="96" t="s">
        <v>113</v>
      </c>
      <c r="J9" s="389"/>
      <c r="K9" s="45"/>
      <c r="L9" s="44"/>
      <c r="M9" s="45"/>
      <c r="N9" s="44"/>
      <c r="O9" s="45"/>
      <c r="P9" s="44"/>
      <c r="Q9" s="45"/>
      <c r="R9" s="44"/>
      <c r="S9" s="45"/>
    </row>
    <row r="10" spans="1:19" s="10" customFormat="1" ht="31.5" x14ac:dyDescent="0.25">
      <c r="A10" s="387"/>
      <c r="B10" s="69" t="s">
        <v>115</v>
      </c>
      <c r="D10" s="11" t="s">
        <v>112</v>
      </c>
      <c r="F10" s="96" t="s">
        <v>65</v>
      </c>
      <c r="H10" s="96" t="s">
        <v>113</v>
      </c>
      <c r="J10" s="389"/>
      <c r="K10" s="43"/>
      <c r="L10" s="44"/>
      <c r="M10" s="43"/>
      <c r="N10" s="44"/>
      <c r="O10" s="43"/>
      <c r="P10" s="44"/>
      <c r="Q10" s="43"/>
      <c r="R10" s="44"/>
      <c r="S10" s="43"/>
    </row>
    <row r="11" spans="1:19" s="10" customFormat="1" ht="31.5" x14ac:dyDescent="0.25">
      <c r="A11" s="387"/>
      <c r="B11" s="69" t="s">
        <v>116</v>
      </c>
      <c r="D11" s="11" t="s">
        <v>112</v>
      </c>
      <c r="F11" s="96" t="s">
        <v>65</v>
      </c>
      <c r="H11" s="96" t="s">
        <v>113</v>
      </c>
      <c r="J11" s="389"/>
      <c r="K11" s="19"/>
      <c r="L11" s="44"/>
      <c r="M11" s="19"/>
      <c r="N11" s="44"/>
      <c r="O11" s="19"/>
      <c r="P11" s="44"/>
      <c r="Q11" s="19"/>
      <c r="R11" s="44"/>
      <c r="S11" s="19"/>
    </row>
    <row r="12" spans="1:19" s="265" customFormat="1" ht="31.5" x14ac:dyDescent="0.3">
      <c r="A12" s="387"/>
      <c r="B12" s="69" t="s">
        <v>117</v>
      </c>
      <c r="D12" s="11" t="s">
        <v>112</v>
      </c>
      <c r="E12" s="10"/>
      <c r="F12" s="96" t="s">
        <v>65</v>
      </c>
      <c r="H12" s="96" t="s">
        <v>113</v>
      </c>
      <c r="I12" s="10"/>
      <c r="J12" s="389"/>
      <c r="K12" s="19"/>
      <c r="L12" s="44"/>
      <c r="M12" s="19"/>
      <c r="N12" s="44"/>
      <c r="O12" s="19"/>
      <c r="P12" s="44"/>
      <c r="Q12" s="19"/>
      <c r="R12" s="44"/>
      <c r="S12" s="19"/>
    </row>
    <row r="13" spans="1:19" s="265" customFormat="1" ht="31.5" x14ac:dyDescent="0.3">
      <c r="A13" s="387"/>
      <c r="B13" s="69" t="s">
        <v>118</v>
      </c>
      <c r="D13" s="11" t="s">
        <v>112</v>
      </c>
      <c r="E13" s="10"/>
      <c r="F13" s="96" t="s">
        <v>65</v>
      </c>
      <c r="H13" s="96" t="s">
        <v>113</v>
      </c>
      <c r="I13" s="10"/>
      <c r="J13" s="390"/>
      <c r="K13" s="19"/>
      <c r="L13" s="44"/>
      <c r="M13" s="19"/>
      <c r="N13" s="44"/>
      <c r="O13" s="19"/>
      <c r="P13" s="44"/>
      <c r="Q13" s="19"/>
      <c r="R13" s="44"/>
      <c r="S13" s="19"/>
    </row>
    <row r="14" spans="1:19" s="265" customFormat="1" ht="15.95" customHeight="1" x14ac:dyDescent="0.3">
      <c r="A14" s="270"/>
      <c r="B14" s="69"/>
      <c r="L14" s="10"/>
      <c r="M14" s="286"/>
      <c r="N14" s="10"/>
      <c r="O14" s="286"/>
      <c r="P14" s="10"/>
      <c r="Q14" s="286"/>
      <c r="R14" s="10"/>
    </row>
    <row r="15" spans="1:19" s="265" customFormat="1" x14ac:dyDescent="0.3">
      <c r="A15" s="386" t="s">
        <v>119</v>
      </c>
      <c r="B15" s="68" t="s">
        <v>110</v>
      </c>
      <c r="C15" s="10"/>
      <c r="D15" s="31"/>
      <c r="E15" s="10"/>
      <c r="F15" s="31"/>
      <c r="G15" s="10"/>
      <c r="H15" s="31"/>
      <c r="I15" s="10"/>
      <c r="J15" s="10"/>
      <c r="L15" s="10"/>
      <c r="M15" s="286"/>
      <c r="N15" s="10"/>
      <c r="O15" s="286"/>
      <c r="P15" s="10"/>
      <c r="Q15" s="286"/>
      <c r="R15" s="10"/>
    </row>
    <row r="16" spans="1:19" s="265" customFormat="1" ht="31.5" x14ac:dyDescent="0.3">
      <c r="A16" s="387"/>
      <c r="B16" s="69" t="s">
        <v>111</v>
      </c>
      <c r="C16" s="10"/>
      <c r="D16" s="11" t="s">
        <v>112</v>
      </c>
      <c r="E16" s="10"/>
      <c r="F16" s="96" t="s">
        <v>65</v>
      </c>
      <c r="G16" s="10"/>
      <c r="H16" s="96" t="s">
        <v>113</v>
      </c>
      <c r="I16" s="10"/>
      <c r="J16" s="388"/>
      <c r="L16" s="44"/>
      <c r="N16" s="44"/>
      <c r="P16" s="44"/>
      <c r="R16" s="44"/>
    </row>
    <row r="17" spans="1:18" s="265" customFormat="1" ht="31.5" x14ac:dyDescent="0.3">
      <c r="A17" s="387"/>
      <c r="B17" s="69" t="s">
        <v>114</v>
      </c>
      <c r="C17" s="10"/>
      <c r="D17" s="11" t="s">
        <v>112</v>
      </c>
      <c r="E17" s="10"/>
      <c r="F17" s="96" t="s">
        <v>65</v>
      </c>
      <c r="G17" s="10"/>
      <c r="H17" s="96" t="s">
        <v>113</v>
      </c>
      <c r="I17" s="10"/>
      <c r="J17" s="389"/>
      <c r="L17" s="44"/>
      <c r="N17" s="44"/>
      <c r="P17" s="44"/>
      <c r="R17" s="44"/>
    </row>
    <row r="18" spans="1:18" s="265" customFormat="1" ht="31.5" x14ac:dyDescent="0.3">
      <c r="A18" s="387"/>
      <c r="B18" s="69" t="s">
        <v>115</v>
      </c>
      <c r="C18" s="10"/>
      <c r="D18" s="11" t="s">
        <v>112</v>
      </c>
      <c r="E18" s="10"/>
      <c r="F18" s="96" t="s">
        <v>65</v>
      </c>
      <c r="G18" s="10"/>
      <c r="H18" s="96" t="s">
        <v>113</v>
      </c>
      <c r="I18" s="10"/>
      <c r="J18" s="389"/>
      <c r="L18" s="44"/>
      <c r="N18" s="44"/>
      <c r="P18" s="44"/>
      <c r="R18" s="44"/>
    </row>
    <row r="19" spans="1:18" s="265" customFormat="1" ht="31.5" x14ac:dyDescent="0.3">
      <c r="A19" s="387"/>
      <c r="B19" s="69" t="s">
        <v>116</v>
      </c>
      <c r="C19" s="10"/>
      <c r="D19" s="11" t="s">
        <v>112</v>
      </c>
      <c r="E19" s="10"/>
      <c r="F19" s="96" t="s">
        <v>65</v>
      </c>
      <c r="G19" s="10"/>
      <c r="H19" s="96" t="s">
        <v>113</v>
      </c>
      <c r="I19" s="10"/>
      <c r="J19" s="389"/>
      <c r="L19" s="44"/>
      <c r="N19" s="44"/>
      <c r="P19" s="44"/>
      <c r="R19" s="44"/>
    </row>
    <row r="20" spans="1:18" s="265" customFormat="1" ht="31.5" x14ac:dyDescent="0.3">
      <c r="A20" s="387"/>
      <c r="B20" s="69" t="s">
        <v>117</v>
      </c>
      <c r="D20" s="11" t="s">
        <v>112</v>
      </c>
      <c r="E20" s="10"/>
      <c r="F20" s="96" t="s">
        <v>65</v>
      </c>
      <c r="H20" s="96" t="s">
        <v>113</v>
      </c>
      <c r="I20" s="10"/>
      <c r="J20" s="389"/>
      <c r="L20" s="44"/>
      <c r="N20" s="44"/>
      <c r="P20" s="44"/>
      <c r="R20" s="44"/>
    </row>
    <row r="21" spans="1:18" s="265" customFormat="1" ht="31.5" x14ac:dyDescent="0.3">
      <c r="A21" s="387"/>
      <c r="B21" s="69" t="s">
        <v>118</v>
      </c>
      <c r="D21" s="11" t="s">
        <v>112</v>
      </c>
      <c r="E21" s="10"/>
      <c r="F21" s="96" t="s">
        <v>65</v>
      </c>
      <c r="H21" s="96" t="s">
        <v>113</v>
      </c>
      <c r="I21" s="10"/>
      <c r="J21" s="390"/>
      <c r="L21" s="44"/>
      <c r="N21" s="44"/>
      <c r="P21" s="44"/>
      <c r="R21" s="44"/>
    </row>
    <row r="22" spans="1:18" s="265" customFormat="1" x14ac:dyDescent="0.3">
      <c r="A22" s="270"/>
    </row>
    <row r="23" spans="1:18" s="264" customFormat="1" x14ac:dyDescent="0.3">
      <c r="A23" s="266"/>
    </row>
  </sheetData>
  <mergeCells count="4">
    <mergeCell ref="A7:A13"/>
    <mergeCell ref="A15:A21"/>
    <mergeCell ref="J8:J13"/>
    <mergeCell ref="J16:J21"/>
  </mergeCells>
  <hyperlinks>
    <hyperlink ref="F8" r:id="rId1"/>
  </hyperlinks>
  <pageMargins left="0.70866141732283505" right="0.70866141732283505" top="0.74803149606299202" bottom="0.74803149606299202" header="0.31496062992126" footer="0.31496062992126"/>
  <pageSetup paperSize="8" orientation="landscape" horizontalDpi="1200" verticalDpi="1200"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sheetPr>
  <dimension ref="A1:S13"/>
  <sheetViews>
    <sheetView topLeftCell="B6" zoomScale="96" zoomScaleNormal="96" workbookViewId="0">
      <selection activeCell="D19" sqref="D19"/>
    </sheetView>
  </sheetViews>
  <sheetFormatPr defaultColWidth="10.5" defaultRowHeight="16.5" x14ac:dyDescent="0.3"/>
  <cols>
    <col min="1" max="1" width="14.375" style="262" customWidth="1"/>
    <col min="2" max="2" width="42.375" style="262" customWidth="1"/>
    <col min="3" max="3" width="3" style="262" customWidth="1"/>
    <col min="4" max="4" width="24" style="262" customWidth="1"/>
    <col min="5" max="5" width="3" style="262" customWidth="1"/>
    <col min="6" max="6" width="22.375" style="262" customWidth="1"/>
    <col min="7" max="7" width="3" style="262" customWidth="1"/>
    <col min="8" max="8" width="22.375" style="262" customWidth="1"/>
    <col min="9" max="9" width="3" style="262" customWidth="1"/>
    <col min="10" max="10" width="39.5" style="262" customWidth="1"/>
    <col min="11" max="11" width="3" style="262" customWidth="1"/>
    <col min="12" max="12" width="39.5" style="262" customWidth="1"/>
    <col min="13" max="13" width="3" style="262" customWidth="1"/>
    <col min="14" max="14" width="39.5" style="262" customWidth="1"/>
    <col min="15" max="15" width="3" style="262" customWidth="1"/>
    <col min="16" max="16" width="39.5" style="262" customWidth="1"/>
    <col min="17" max="17" width="3" style="262" customWidth="1"/>
    <col min="18" max="18" width="39.5" style="262" customWidth="1"/>
    <col min="19" max="19" width="3" style="262" customWidth="1"/>
    <col min="20" max="16384" width="10.5" style="262"/>
  </cols>
  <sheetData>
    <row r="1" spans="1:19" ht="27" x14ac:dyDescent="0.45">
      <c r="A1" s="261" t="s">
        <v>564</v>
      </c>
    </row>
    <row r="3" spans="1:19" s="45" customFormat="1" ht="126" x14ac:dyDescent="0.25">
      <c r="A3" s="317" t="s">
        <v>565</v>
      </c>
      <c r="B3" s="62" t="s">
        <v>566</v>
      </c>
      <c r="D3" s="11" t="s">
        <v>738</v>
      </c>
      <c r="F3" s="63"/>
      <c r="H3" s="63"/>
      <c r="J3" s="54"/>
      <c r="L3" s="44"/>
      <c r="N3" s="44"/>
      <c r="P3" s="44"/>
      <c r="R3" s="44"/>
    </row>
    <row r="4" spans="1:19" s="43" customFormat="1" ht="19.5" x14ac:dyDescent="0.25">
      <c r="A4" s="61"/>
      <c r="B4" s="52"/>
      <c r="D4" s="52"/>
      <c r="F4" s="52"/>
      <c r="H4" s="52"/>
      <c r="J4" s="53"/>
      <c r="L4" s="53"/>
    </row>
    <row r="5" spans="1:19" s="58" customFormat="1" ht="97.5" x14ac:dyDescent="0.25">
      <c r="A5" s="56"/>
      <c r="B5" s="57" t="s">
        <v>100</v>
      </c>
      <c r="D5" s="90" t="s">
        <v>101</v>
      </c>
      <c r="E5" s="50"/>
      <c r="F5" s="90" t="s">
        <v>102</v>
      </c>
      <c r="G5" s="50"/>
      <c r="H5" s="90" t="s">
        <v>103</v>
      </c>
      <c r="J5" s="51" t="s">
        <v>104</v>
      </c>
      <c r="K5" s="50"/>
      <c r="L5" s="51" t="s">
        <v>105</v>
      </c>
      <c r="M5" s="50"/>
      <c r="N5" s="51" t="s">
        <v>106</v>
      </c>
      <c r="O5" s="50"/>
      <c r="P5" s="51" t="s">
        <v>107</v>
      </c>
      <c r="Q5" s="50"/>
      <c r="R5" s="51" t="s">
        <v>108</v>
      </c>
      <c r="S5" s="50"/>
    </row>
    <row r="6" spans="1:19" s="43" customFormat="1" ht="19.5" x14ac:dyDescent="0.25">
      <c r="A6" s="61"/>
      <c r="B6" s="52"/>
      <c r="D6" s="52"/>
      <c r="F6" s="52"/>
      <c r="H6" s="52"/>
      <c r="J6" s="53"/>
      <c r="L6" s="53"/>
      <c r="N6" s="53"/>
      <c r="P6" s="53"/>
      <c r="R6" s="53"/>
    </row>
    <row r="7" spans="1:19" s="45" customFormat="1" ht="47.25" x14ac:dyDescent="0.25">
      <c r="A7" s="317" t="s">
        <v>123</v>
      </c>
      <c r="B7" s="62" t="s">
        <v>567</v>
      </c>
      <c r="D7" s="11" t="s">
        <v>63</v>
      </c>
      <c r="F7" s="363" t="s">
        <v>735</v>
      </c>
      <c r="H7" s="63"/>
      <c r="J7" s="54"/>
      <c r="L7" s="44"/>
      <c r="M7" s="43"/>
      <c r="N7" s="44"/>
      <c r="O7" s="43"/>
      <c r="P7" s="44"/>
      <c r="Q7" s="43"/>
      <c r="R7" s="44"/>
    </row>
    <row r="8" spans="1:19" s="43" customFormat="1" ht="19.5" x14ac:dyDescent="0.25">
      <c r="A8" s="61"/>
      <c r="B8" s="52"/>
      <c r="D8" s="52"/>
      <c r="F8" s="52"/>
      <c r="H8" s="52"/>
      <c r="J8" s="53"/>
      <c r="L8" s="53"/>
      <c r="N8" s="53"/>
      <c r="P8" s="53"/>
      <c r="R8" s="53"/>
    </row>
    <row r="9" spans="1:19" s="10" customFormat="1" ht="19.5" x14ac:dyDescent="0.25">
      <c r="A9" s="15"/>
      <c r="B9" s="68" t="s">
        <v>110</v>
      </c>
      <c r="D9" s="31"/>
      <c r="F9" s="31"/>
      <c r="G9" s="43"/>
      <c r="H9" s="31"/>
      <c r="I9" s="43"/>
      <c r="K9" s="43"/>
      <c r="M9" s="43"/>
      <c r="O9" s="43"/>
      <c r="Q9" s="43"/>
      <c r="S9" s="43"/>
    </row>
    <row r="10" spans="1:19" s="10" customFormat="1" ht="31.5" x14ac:dyDescent="0.25">
      <c r="A10" s="15"/>
      <c r="B10" s="26" t="s">
        <v>568</v>
      </c>
      <c r="D10" s="11" t="s">
        <v>112</v>
      </c>
      <c r="F10" s="11" t="s">
        <v>733</v>
      </c>
      <c r="G10" s="45"/>
      <c r="H10" s="363" t="s">
        <v>735</v>
      </c>
      <c r="I10" s="45"/>
      <c r="J10" s="409"/>
      <c r="K10" s="45"/>
      <c r="L10" s="44"/>
      <c r="M10" s="45"/>
      <c r="N10" s="44"/>
      <c r="O10" s="45"/>
      <c r="P10" s="44"/>
      <c r="Q10" s="45"/>
      <c r="R10" s="44"/>
      <c r="S10" s="45"/>
    </row>
    <row r="11" spans="1:19" s="10" customFormat="1" ht="63" x14ac:dyDescent="0.25">
      <c r="A11" s="15"/>
      <c r="B11" s="26" t="s">
        <v>569</v>
      </c>
      <c r="D11" s="11" t="s">
        <v>112</v>
      </c>
      <c r="F11" s="11" t="s">
        <v>737</v>
      </c>
      <c r="G11" s="43"/>
      <c r="H11" s="363" t="s">
        <v>736</v>
      </c>
      <c r="I11" s="43"/>
      <c r="J11" s="410"/>
      <c r="K11" s="43"/>
      <c r="L11" s="44"/>
      <c r="M11" s="43"/>
      <c r="N11" s="44"/>
      <c r="O11" s="43"/>
      <c r="P11" s="44"/>
      <c r="Q11" s="43"/>
      <c r="R11" s="44"/>
      <c r="S11" s="43"/>
    </row>
    <row r="12" spans="1:19" s="10" customFormat="1" ht="31.5" x14ac:dyDescent="0.25">
      <c r="A12" s="15"/>
      <c r="B12" s="26" t="s">
        <v>570</v>
      </c>
      <c r="D12" s="11" t="s">
        <v>112</v>
      </c>
      <c r="F12" s="11" t="str">
        <f>IF(D12=[2]Lists!$K$4,"&lt; Input URL to data source &gt;",IF(D12=[2]Lists!$K$5,"&lt; Reference section in EITI Report or URL &gt;",IF(D12=[2]Lists!$K$6,"&lt; Reference evidence of non-applicability &gt;","")))</f>
        <v/>
      </c>
      <c r="G12" s="45"/>
      <c r="H12" s="11" t="str">
        <f>IF(F12=[2]Lists!$K$4,"&lt; Input URL to data source &gt;",IF(F12=[2]Lists!$K$5,"&lt; Reference section in EITI Report or URL &gt;",IF(F12=[2]Lists!$K$6,"&lt; Reference evidence of non-applicability &gt;","")))</f>
        <v/>
      </c>
      <c r="I12" s="45"/>
      <c r="J12" s="411"/>
      <c r="K12" s="45"/>
      <c r="L12" s="44"/>
      <c r="M12" s="45"/>
      <c r="N12" s="44"/>
      <c r="O12" s="45"/>
      <c r="P12" s="44"/>
      <c r="Q12" s="45"/>
      <c r="R12" s="44"/>
      <c r="S12" s="45"/>
    </row>
    <row r="13" spans="1:19" s="264" customFormat="1" x14ac:dyDescent="0.3">
      <c r="A13" s="263"/>
    </row>
  </sheetData>
  <mergeCells count="1">
    <mergeCell ref="J10:J12"/>
  </mergeCells>
  <hyperlinks>
    <hyperlink ref="H10" r:id="rId1"/>
    <hyperlink ref="H11" r:id="rId2"/>
    <hyperlink ref="F7" r:id="rId3"/>
  </hyperlinks>
  <pageMargins left="0.7" right="0.7" top="0.75" bottom="0.75" header="0.3" footer="0.3"/>
  <pageSetup paperSize="8" orientation="landscape" horizontalDpi="1200" verticalDpi="1200"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S35"/>
  <sheetViews>
    <sheetView topLeftCell="B10" zoomScaleNormal="100" workbookViewId="0">
      <selection activeCell="I12" sqref="I12"/>
    </sheetView>
  </sheetViews>
  <sheetFormatPr defaultColWidth="10.5" defaultRowHeight="16.5" x14ac:dyDescent="0.3"/>
  <cols>
    <col min="1" max="1" width="13" style="267" customWidth="1"/>
    <col min="2" max="2" width="69" style="281" customWidth="1"/>
    <col min="3" max="3" width="3.5" style="262" customWidth="1"/>
    <col min="4" max="4" width="29" style="262" customWidth="1"/>
    <col min="5" max="5" width="4.625" style="262" customWidth="1"/>
    <col min="6" max="6" width="20.5" style="262" customWidth="1"/>
    <col min="7" max="7" width="3.5" style="262" customWidth="1"/>
    <col min="8" max="8" width="20.5" style="262" customWidth="1"/>
    <col min="9" max="9" width="6.375" style="262" customWidth="1"/>
    <col min="10" max="10" width="44" style="262" customWidth="1"/>
    <col min="11" max="11" width="3" style="262" customWidth="1"/>
    <col min="12" max="12" width="39.5" style="262" customWidth="1"/>
    <col min="13" max="13" width="3" style="262" customWidth="1"/>
    <col min="14" max="14" width="39.5" style="262" customWidth="1"/>
    <col min="15" max="15" width="3" style="262" customWidth="1"/>
    <col min="16" max="16" width="39.5" style="262" customWidth="1"/>
    <col min="17" max="17" width="3" style="262" customWidth="1"/>
    <col min="18" max="18" width="39.5" style="262" customWidth="1"/>
    <col min="19" max="19" width="3" style="262" customWidth="1"/>
    <col min="20" max="16384" width="10.5" style="262"/>
  </cols>
  <sheetData>
    <row r="1" spans="1:19" ht="27" x14ac:dyDescent="0.45">
      <c r="A1" s="284" t="s">
        <v>120</v>
      </c>
    </row>
    <row r="3" spans="1:19" s="45" customFormat="1" ht="94.5" x14ac:dyDescent="0.25">
      <c r="A3" s="317" t="s">
        <v>121</v>
      </c>
      <c r="B3" s="62" t="s">
        <v>122</v>
      </c>
      <c r="D3" s="11" t="s">
        <v>99</v>
      </c>
      <c r="F3" s="63"/>
      <c r="H3" s="63"/>
      <c r="J3" s="54"/>
      <c r="L3" s="44"/>
      <c r="N3" s="44"/>
      <c r="P3" s="44"/>
      <c r="R3" s="44"/>
    </row>
    <row r="4" spans="1:19" s="43" customFormat="1" ht="19.5" x14ac:dyDescent="0.25">
      <c r="A4" s="73"/>
      <c r="B4" s="52"/>
      <c r="D4" s="52"/>
      <c r="F4" s="52"/>
      <c r="H4" s="52"/>
      <c r="J4" s="53"/>
      <c r="L4" s="53"/>
      <c r="N4" s="53"/>
      <c r="P4" s="53"/>
      <c r="R4" s="53"/>
    </row>
    <row r="5" spans="1:19" s="50" customFormat="1" ht="78" x14ac:dyDescent="0.25">
      <c r="A5" s="89"/>
      <c r="B5" s="90" t="s">
        <v>100</v>
      </c>
      <c r="D5" s="90" t="s">
        <v>101</v>
      </c>
      <c r="F5" s="90" t="s">
        <v>102</v>
      </c>
      <c r="H5" s="90" t="s">
        <v>103</v>
      </c>
      <c r="I5" s="58"/>
      <c r="J5" s="51" t="s">
        <v>104</v>
      </c>
      <c r="L5" s="51" t="s">
        <v>105</v>
      </c>
      <c r="N5" s="51" t="s">
        <v>106</v>
      </c>
      <c r="P5" s="51" t="s">
        <v>107</v>
      </c>
      <c r="R5" s="51" t="s">
        <v>108</v>
      </c>
    </row>
    <row r="6" spans="1:19" s="43" customFormat="1" ht="19.5" x14ac:dyDescent="0.25">
      <c r="A6" s="73"/>
      <c r="B6" s="52"/>
      <c r="D6" s="52"/>
      <c r="F6" s="52"/>
      <c r="H6" s="52"/>
      <c r="J6" s="53"/>
      <c r="L6" s="53"/>
      <c r="N6" s="53"/>
      <c r="P6" s="53"/>
      <c r="R6" s="53"/>
    </row>
    <row r="7" spans="1:19" s="45" customFormat="1" ht="63" x14ac:dyDescent="0.25">
      <c r="A7" s="317" t="s">
        <v>123</v>
      </c>
      <c r="B7" s="62" t="s">
        <v>124</v>
      </c>
      <c r="D7" s="96" t="s">
        <v>595</v>
      </c>
      <c r="F7" s="63"/>
      <c r="H7" s="339" t="s">
        <v>596</v>
      </c>
      <c r="J7" s="340" t="s">
        <v>597</v>
      </c>
      <c r="L7" s="44"/>
      <c r="N7" s="44"/>
    </row>
    <row r="8" spans="1:19" s="43" customFormat="1" ht="19.5" x14ac:dyDescent="0.25">
      <c r="A8" s="73"/>
      <c r="B8" s="52"/>
      <c r="D8" s="52"/>
      <c r="F8" s="52"/>
      <c r="H8" s="52"/>
      <c r="J8" s="53"/>
      <c r="L8" s="53"/>
      <c r="N8" s="53"/>
    </row>
    <row r="9" spans="1:19" s="19" customFormat="1" ht="19.5" x14ac:dyDescent="0.25">
      <c r="A9" s="391" t="s">
        <v>109</v>
      </c>
      <c r="B9" s="91" t="s">
        <v>110</v>
      </c>
      <c r="D9" s="31"/>
      <c r="F9" s="31"/>
      <c r="H9" s="31"/>
      <c r="L9" s="44"/>
      <c r="M9" s="43"/>
      <c r="N9" s="44"/>
      <c r="O9" s="43"/>
      <c r="P9" s="44"/>
      <c r="Q9" s="43"/>
      <c r="R9" s="44"/>
    </row>
    <row r="10" spans="1:19" s="19" customFormat="1" ht="31.5" x14ac:dyDescent="0.25">
      <c r="A10" s="391"/>
      <c r="B10" s="92" t="s">
        <v>126</v>
      </c>
      <c r="D10" s="96">
        <v>207</v>
      </c>
      <c r="F10" s="337" t="s">
        <v>599</v>
      </c>
      <c r="H10" s="96" t="s">
        <v>113</v>
      </c>
      <c r="I10" s="29" t="s">
        <v>603</v>
      </c>
      <c r="J10" s="393"/>
      <c r="K10" s="43"/>
      <c r="L10" s="44"/>
      <c r="M10" s="43"/>
      <c r="N10" s="44"/>
      <c r="O10" s="43"/>
      <c r="P10" s="44"/>
      <c r="Q10" s="43"/>
      <c r="R10" s="44"/>
      <c r="S10" s="43"/>
    </row>
    <row r="11" spans="1:19" s="19" customFormat="1" ht="47.25" x14ac:dyDescent="0.25">
      <c r="A11" s="392"/>
      <c r="B11" s="91" t="s">
        <v>127</v>
      </c>
      <c r="D11" s="11" t="s">
        <v>598</v>
      </c>
      <c r="F11" s="337" t="s">
        <v>599</v>
      </c>
      <c r="H11" s="96" t="s">
        <v>113</v>
      </c>
      <c r="I11" s="29" t="s">
        <v>600</v>
      </c>
      <c r="J11" s="394"/>
      <c r="K11" s="45"/>
      <c r="L11" s="44"/>
      <c r="M11" s="45"/>
      <c r="N11" s="44"/>
      <c r="O11" s="45"/>
      <c r="P11" s="44"/>
      <c r="Q11" s="45"/>
      <c r="R11" s="44"/>
      <c r="S11" s="45"/>
    </row>
    <row r="12" spans="1:19" s="19" customFormat="1" ht="31.5" x14ac:dyDescent="0.25">
      <c r="A12" s="392"/>
      <c r="B12" s="91" t="s">
        <v>129</v>
      </c>
      <c r="D12" s="11" t="s">
        <v>112</v>
      </c>
      <c r="F12" s="337" t="s">
        <v>599</v>
      </c>
      <c r="H12" s="96" t="s">
        <v>113</v>
      </c>
      <c r="I12" s="29" t="s">
        <v>622</v>
      </c>
      <c r="J12" s="394"/>
      <c r="K12" s="43"/>
      <c r="L12" s="44"/>
      <c r="M12" s="43"/>
      <c r="N12" s="44"/>
      <c r="O12" s="43"/>
      <c r="P12" s="44"/>
      <c r="Q12" s="43"/>
      <c r="R12" s="44"/>
      <c r="S12" s="43"/>
    </row>
    <row r="13" spans="1:19" s="19" customFormat="1" ht="31.5" x14ac:dyDescent="0.25">
      <c r="A13" s="392"/>
      <c r="B13" s="93" t="s">
        <v>130</v>
      </c>
      <c r="D13" s="11" t="s">
        <v>601</v>
      </c>
      <c r="F13" s="337" t="s">
        <v>599</v>
      </c>
      <c r="H13" s="96" t="s">
        <v>113</v>
      </c>
      <c r="I13" s="19">
        <v>169</v>
      </c>
      <c r="J13" s="394"/>
      <c r="L13" s="44"/>
      <c r="N13" s="44"/>
      <c r="P13" s="44"/>
      <c r="R13" s="44"/>
    </row>
    <row r="14" spans="1:19" s="19" customFormat="1" ht="31.5" x14ac:dyDescent="0.25">
      <c r="A14" s="392"/>
      <c r="B14" s="94" t="s">
        <v>131</v>
      </c>
      <c r="D14" s="11" t="s">
        <v>81</v>
      </c>
      <c r="E14" s="19" t="s">
        <v>602</v>
      </c>
      <c r="F14" s="96" t="s">
        <v>65</v>
      </c>
      <c r="H14" s="96" t="s">
        <v>113</v>
      </c>
      <c r="I14" s="19" t="s">
        <v>602</v>
      </c>
      <c r="J14" s="394"/>
      <c r="L14" s="44"/>
      <c r="N14" s="44"/>
      <c r="P14" s="44"/>
      <c r="R14" s="44"/>
    </row>
    <row r="15" spans="1:19" s="19" customFormat="1" ht="31.5" x14ac:dyDescent="0.25">
      <c r="A15" s="392"/>
      <c r="B15" s="93" t="s">
        <v>132</v>
      </c>
      <c r="D15" s="11" t="s">
        <v>128</v>
      </c>
      <c r="E15" s="19" t="s">
        <v>602</v>
      </c>
      <c r="F15" s="96" t="s">
        <v>65</v>
      </c>
      <c r="H15" s="96" t="s">
        <v>113</v>
      </c>
      <c r="I15" s="19" t="s">
        <v>602</v>
      </c>
      <c r="J15" s="394"/>
      <c r="L15" s="44"/>
      <c r="N15" s="44"/>
      <c r="P15" s="44"/>
      <c r="R15" s="44"/>
    </row>
    <row r="16" spans="1:19" s="19" customFormat="1" ht="31.5" x14ac:dyDescent="0.3">
      <c r="A16" s="392"/>
      <c r="B16" s="91" t="s">
        <v>133</v>
      </c>
      <c r="D16" s="11" t="s">
        <v>112</v>
      </c>
      <c r="E16" s="19" t="s">
        <v>602</v>
      </c>
      <c r="F16" s="96" t="s">
        <v>65</v>
      </c>
      <c r="H16" s="96" t="s">
        <v>113</v>
      </c>
      <c r="I16" s="19" t="s">
        <v>602</v>
      </c>
      <c r="J16" s="394"/>
      <c r="K16" s="265"/>
      <c r="L16" s="44"/>
      <c r="M16" s="265"/>
      <c r="N16" s="44"/>
      <c r="O16" s="265"/>
      <c r="P16" s="44"/>
      <c r="Q16" s="265"/>
      <c r="R16" s="44"/>
      <c r="S16" s="265"/>
    </row>
    <row r="17" spans="1:19" s="19" customFormat="1" ht="31.5" x14ac:dyDescent="0.3">
      <c r="A17" s="392"/>
      <c r="B17" s="91" t="s">
        <v>129</v>
      </c>
      <c r="D17" s="11" t="s">
        <v>112</v>
      </c>
      <c r="E17" s="19" t="s">
        <v>602</v>
      </c>
      <c r="F17" s="96" t="s">
        <v>65</v>
      </c>
      <c r="H17" s="96" t="s">
        <v>113</v>
      </c>
      <c r="I17" s="19" t="s">
        <v>602</v>
      </c>
      <c r="J17" s="394"/>
      <c r="K17" s="265"/>
      <c r="L17" s="44"/>
      <c r="M17" s="265"/>
      <c r="N17" s="44"/>
      <c r="O17" s="265"/>
      <c r="P17" s="44"/>
      <c r="Q17" s="265"/>
      <c r="R17" s="44"/>
      <c r="S17" s="265"/>
    </row>
    <row r="18" spans="1:19" s="19" customFormat="1" ht="31.5" x14ac:dyDescent="0.3">
      <c r="A18" s="392"/>
      <c r="B18" s="93" t="s">
        <v>134</v>
      </c>
      <c r="D18" s="11" t="s">
        <v>112</v>
      </c>
      <c r="E18" s="19" t="s">
        <v>602</v>
      </c>
      <c r="F18" s="96" t="s">
        <v>65</v>
      </c>
      <c r="H18" s="96" t="s">
        <v>113</v>
      </c>
      <c r="I18" s="19" t="s">
        <v>602</v>
      </c>
      <c r="J18" s="394"/>
      <c r="K18" s="265"/>
      <c r="L18" s="44"/>
      <c r="M18" s="265"/>
      <c r="N18" s="44"/>
      <c r="O18" s="265"/>
      <c r="P18" s="44"/>
      <c r="Q18" s="265"/>
      <c r="R18" s="44"/>
      <c r="S18" s="265"/>
    </row>
    <row r="19" spans="1:19" s="19" customFormat="1" ht="31.5" x14ac:dyDescent="0.3">
      <c r="A19" s="392"/>
      <c r="B19" s="91" t="s">
        <v>135</v>
      </c>
      <c r="D19" s="11" t="s">
        <v>112</v>
      </c>
      <c r="E19" s="19" t="s">
        <v>602</v>
      </c>
      <c r="F19" s="96" t="s">
        <v>65</v>
      </c>
      <c r="H19" s="96" t="s">
        <v>113</v>
      </c>
      <c r="I19" s="19" t="s">
        <v>602</v>
      </c>
      <c r="J19" s="395"/>
      <c r="K19" s="265"/>
      <c r="L19" s="44"/>
      <c r="M19" s="265"/>
      <c r="N19" s="44"/>
      <c r="O19" s="265"/>
      <c r="P19" s="44"/>
      <c r="Q19" s="265"/>
      <c r="R19" s="44"/>
      <c r="S19" s="265"/>
    </row>
    <row r="20" spans="1:19" s="289" customFormat="1" ht="156" customHeight="1" x14ac:dyDescent="0.3">
      <c r="A20" s="288"/>
      <c r="B20" s="289" t="s">
        <v>136</v>
      </c>
      <c r="K20" s="286"/>
      <c r="L20" s="10"/>
      <c r="M20" s="286"/>
      <c r="N20" s="10"/>
      <c r="O20" s="286"/>
      <c r="P20" s="10"/>
      <c r="Q20" s="286"/>
      <c r="R20" s="10"/>
      <c r="S20" s="286"/>
    </row>
    <row r="21" spans="1:19" s="287" customFormat="1" x14ac:dyDescent="0.3">
      <c r="A21" s="391" t="s">
        <v>119</v>
      </c>
      <c r="B21" s="91" t="s">
        <v>110</v>
      </c>
      <c r="C21" s="19"/>
      <c r="D21" s="31"/>
      <c r="E21" s="19"/>
      <c r="F21" s="31"/>
      <c r="G21" s="19"/>
      <c r="H21" s="31"/>
      <c r="I21" s="19"/>
      <c r="J21" s="42"/>
      <c r="K21" s="265"/>
      <c r="L21" s="44"/>
      <c r="M21" s="265"/>
      <c r="N21" s="44"/>
      <c r="O21" s="265"/>
      <c r="P21" s="44"/>
      <c r="Q21" s="265"/>
      <c r="R21" s="44"/>
      <c r="S21" s="265"/>
    </row>
    <row r="22" spans="1:19" s="287" customFormat="1" ht="31.5" x14ac:dyDescent="0.3">
      <c r="A22" s="391"/>
      <c r="B22" s="92" t="s">
        <v>126</v>
      </c>
      <c r="C22" s="19"/>
      <c r="D22" s="96">
        <v>6</v>
      </c>
      <c r="E22" s="19"/>
      <c r="F22" s="337" t="s">
        <v>599</v>
      </c>
      <c r="G22" s="19"/>
      <c r="H22" s="96" t="s">
        <v>113</v>
      </c>
      <c r="I22" s="19">
        <v>162</v>
      </c>
      <c r="J22" s="42"/>
      <c r="K22" s="265"/>
      <c r="L22" s="44"/>
      <c r="M22" s="265"/>
      <c r="N22" s="44"/>
      <c r="O22" s="265"/>
      <c r="P22" s="44"/>
      <c r="Q22" s="265"/>
      <c r="R22" s="44"/>
      <c r="S22" s="265"/>
    </row>
    <row r="23" spans="1:19" s="287" customFormat="1" ht="47.25" x14ac:dyDescent="0.3">
      <c r="A23" s="392"/>
      <c r="B23" s="91" t="s">
        <v>127</v>
      </c>
      <c r="C23" s="19"/>
      <c r="D23" s="96" t="s">
        <v>604</v>
      </c>
      <c r="E23" s="19"/>
      <c r="F23" s="337" t="s">
        <v>599</v>
      </c>
      <c r="G23" s="19"/>
      <c r="H23" s="96" t="s">
        <v>113</v>
      </c>
      <c r="I23" s="29" t="s">
        <v>600</v>
      </c>
      <c r="J23" s="42"/>
      <c r="K23" s="265"/>
      <c r="L23" s="44"/>
      <c r="M23" s="265"/>
      <c r="N23" s="44"/>
      <c r="O23" s="265"/>
      <c r="P23" s="44"/>
      <c r="Q23" s="265"/>
      <c r="R23" s="44"/>
      <c r="S23" s="265"/>
    </row>
    <row r="24" spans="1:19" s="287" customFormat="1" ht="31.5" x14ac:dyDescent="0.3">
      <c r="A24" s="392"/>
      <c r="B24" s="91" t="s">
        <v>129</v>
      </c>
      <c r="C24" s="19"/>
      <c r="D24" s="11" t="s">
        <v>606</v>
      </c>
      <c r="E24" s="19" t="s">
        <v>602</v>
      </c>
      <c r="F24" s="337" t="s">
        <v>605</v>
      </c>
      <c r="G24" s="19"/>
      <c r="H24" s="96" t="s">
        <v>113</v>
      </c>
      <c r="I24" s="19" t="s">
        <v>602</v>
      </c>
      <c r="J24" s="42"/>
      <c r="K24" s="265"/>
      <c r="L24" s="44"/>
      <c r="M24" s="265"/>
      <c r="N24" s="44"/>
      <c r="O24" s="265"/>
      <c r="P24" s="44"/>
      <c r="Q24" s="265"/>
      <c r="R24" s="44"/>
      <c r="S24" s="265"/>
    </row>
    <row r="25" spans="1:19" s="287" customFormat="1" ht="31.5" x14ac:dyDescent="0.3">
      <c r="A25" s="392"/>
      <c r="B25" s="93" t="s">
        <v>130</v>
      </c>
      <c r="C25" s="19"/>
      <c r="D25" s="11" t="s">
        <v>112</v>
      </c>
      <c r="E25" s="19" t="s">
        <v>602</v>
      </c>
      <c r="F25" s="96" t="s">
        <v>65</v>
      </c>
      <c r="G25" s="19"/>
      <c r="H25" s="96" t="s">
        <v>113</v>
      </c>
      <c r="I25" s="19" t="s">
        <v>602</v>
      </c>
      <c r="J25" s="42"/>
      <c r="K25" s="265"/>
      <c r="L25" s="44"/>
      <c r="M25" s="265"/>
      <c r="N25" s="44"/>
      <c r="O25" s="265"/>
      <c r="P25" s="44"/>
      <c r="Q25" s="265"/>
      <c r="R25" s="44"/>
      <c r="S25" s="265"/>
    </row>
    <row r="26" spans="1:19" s="287" customFormat="1" ht="31.5" x14ac:dyDescent="0.3">
      <c r="A26" s="392"/>
      <c r="B26" s="94" t="s">
        <v>131</v>
      </c>
      <c r="C26" s="19"/>
      <c r="D26" s="11" t="s">
        <v>81</v>
      </c>
      <c r="E26" s="19" t="s">
        <v>602</v>
      </c>
      <c r="F26" s="96" t="s">
        <v>65</v>
      </c>
      <c r="G26" s="19"/>
      <c r="H26" s="96" t="s">
        <v>113</v>
      </c>
      <c r="I26" s="19" t="s">
        <v>602</v>
      </c>
      <c r="J26" s="42"/>
      <c r="K26" s="265"/>
      <c r="L26" s="44"/>
      <c r="M26" s="265"/>
      <c r="N26" s="44"/>
      <c r="O26" s="265"/>
      <c r="P26" s="44"/>
      <c r="Q26" s="265"/>
      <c r="R26" s="44"/>
      <c r="S26" s="265"/>
    </row>
    <row r="27" spans="1:19" s="287" customFormat="1" ht="31.5" x14ac:dyDescent="0.3">
      <c r="A27" s="392"/>
      <c r="B27" s="93" t="s">
        <v>132</v>
      </c>
      <c r="C27" s="19"/>
      <c r="D27" s="11" t="s">
        <v>128</v>
      </c>
      <c r="E27" s="19" t="s">
        <v>602</v>
      </c>
      <c r="F27" s="96" t="s">
        <v>65</v>
      </c>
      <c r="G27" s="19"/>
      <c r="H27" s="96" t="s">
        <v>113</v>
      </c>
      <c r="I27" s="19" t="s">
        <v>602</v>
      </c>
      <c r="J27" s="42"/>
      <c r="K27" s="265"/>
      <c r="L27" s="44"/>
      <c r="M27" s="265"/>
      <c r="N27" s="44"/>
      <c r="O27" s="265"/>
      <c r="P27" s="44"/>
      <c r="Q27" s="265"/>
      <c r="R27" s="44"/>
      <c r="S27" s="265"/>
    </row>
    <row r="28" spans="1:19" s="287" customFormat="1" ht="31.5" x14ac:dyDescent="0.3">
      <c r="A28" s="392"/>
      <c r="B28" s="91" t="s">
        <v>133</v>
      </c>
      <c r="C28" s="19"/>
      <c r="D28" s="11" t="s">
        <v>112</v>
      </c>
      <c r="E28" s="19" t="s">
        <v>602</v>
      </c>
      <c r="F28" s="96" t="s">
        <v>65</v>
      </c>
      <c r="G28" s="19"/>
      <c r="H28" s="96" t="s">
        <v>113</v>
      </c>
      <c r="I28" s="19" t="s">
        <v>602</v>
      </c>
      <c r="J28" s="42"/>
      <c r="K28" s="265"/>
      <c r="L28" s="44"/>
      <c r="M28" s="265"/>
      <c r="N28" s="44"/>
      <c r="O28" s="265"/>
      <c r="P28" s="44"/>
      <c r="Q28" s="265"/>
      <c r="R28" s="44"/>
      <c r="S28" s="265"/>
    </row>
    <row r="29" spans="1:19" s="287" customFormat="1" ht="31.5" x14ac:dyDescent="0.3">
      <c r="A29" s="392"/>
      <c r="B29" s="91" t="s">
        <v>129</v>
      </c>
      <c r="C29" s="19"/>
      <c r="D29" s="11" t="s">
        <v>112</v>
      </c>
      <c r="E29" s="19" t="s">
        <v>602</v>
      </c>
      <c r="F29" s="96" t="s">
        <v>65</v>
      </c>
      <c r="G29" s="19"/>
      <c r="H29" s="96" t="s">
        <v>113</v>
      </c>
      <c r="I29" s="19" t="s">
        <v>602</v>
      </c>
      <c r="J29" s="42"/>
      <c r="K29" s="265"/>
      <c r="L29" s="44"/>
      <c r="M29" s="265"/>
      <c r="N29" s="44"/>
      <c r="O29" s="265"/>
      <c r="P29" s="44"/>
      <c r="Q29" s="265"/>
      <c r="R29" s="44"/>
      <c r="S29" s="265"/>
    </row>
    <row r="30" spans="1:19" s="287" customFormat="1" ht="31.5" x14ac:dyDescent="0.3">
      <c r="A30" s="392"/>
      <c r="B30" s="93" t="s">
        <v>134</v>
      </c>
      <c r="C30" s="19"/>
      <c r="D30" s="11" t="s">
        <v>112</v>
      </c>
      <c r="E30" s="19" t="s">
        <v>602</v>
      </c>
      <c r="F30" s="96" t="s">
        <v>65</v>
      </c>
      <c r="G30" s="19"/>
      <c r="H30" s="96" t="s">
        <v>113</v>
      </c>
      <c r="I30" s="19" t="s">
        <v>602</v>
      </c>
      <c r="J30" s="42"/>
      <c r="K30" s="265"/>
      <c r="L30" s="44"/>
      <c r="M30" s="265"/>
      <c r="N30" s="44"/>
      <c r="O30" s="265"/>
      <c r="P30" s="44"/>
      <c r="Q30" s="265"/>
      <c r="R30" s="44"/>
      <c r="S30" s="265"/>
    </row>
    <row r="31" spans="1:19" s="287" customFormat="1" ht="31.5" x14ac:dyDescent="0.3">
      <c r="A31" s="392"/>
      <c r="B31" s="91" t="s">
        <v>135</v>
      </c>
      <c r="C31" s="19"/>
      <c r="D31" s="11" t="s">
        <v>112</v>
      </c>
      <c r="E31" s="19" t="s">
        <v>602</v>
      </c>
      <c r="F31" s="96" t="s">
        <v>65</v>
      </c>
      <c r="G31" s="19"/>
      <c r="H31" s="96" t="s">
        <v>113</v>
      </c>
      <c r="I31" s="19" t="s">
        <v>602</v>
      </c>
      <c r="J31" s="42"/>
      <c r="K31" s="265"/>
      <c r="L31" s="44"/>
      <c r="M31" s="265"/>
      <c r="N31" s="44"/>
      <c r="O31" s="265"/>
      <c r="P31" s="44"/>
      <c r="Q31" s="265"/>
      <c r="R31" s="44"/>
      <c r="S31" s="265"/>
    </row>
    <row r="32" spans="1:19" s="287" customFormat="1" ht="152.25" customHeight="1" x14ac:dyDescent="0.3">
      <c r="A32" s="290"/>
      <c r="B32" s="287" t="s">
        <v>136</v>
      </c>
      <c r="K32" s="265"/>
      <c r="L32" s="265"/>
      <c r="M32" s="265"/>
      <c r="N32" s="265"/>
      <c r="O32" s="265"/>
      <c r="P32" s="265"/>
      <c r="Q32" s="265"/>
      <c r="R32" s="265"/>
      <c r="S32" s="265"/>
    </row>
    <row r="33" spans="1:2" s="264" customFormat="1" x14ac:dyDescent="0.3">
      <c r="A33" s="266"/>
      <c r="B33" s="283"/>
    </row>
    <row r="35" spans="1:2" x14ac:dyDescent="0.3">
      <c r="B35" s="281" t="s">
        <v>607</v>
      </c>
    </row>
  </sheetData>
  <mergeCells count="3">
    <mergeCell ref="A9:A19"/>
    <mergeCell ref="A21:A31"/>
    <mergeCell ref="J10:J19"/>
  </mergeCells>
  <hyperlinks>
    <hyperlink ref="F11" r:id="rId1"/>
    <hyperlink ref="F13" r:id="rId2"/>
    <hyperlink ref="F10" r:id="rId3"/>
    <hyperlink ref="F22" r:id="rId4"/>
    <hyperlink ref="F23" r:id="rId5"/>
    <hyperlink ref="F24" r:id="rId6"/>
    <hyperlink ref="F12" r:id="rId7"/>
  </hyperlinks>
  <pageMargins left="0.70866141732283505" right="0.70866141732283505" top="0.74803149606299202" bottom="0.74803149606299202" header="0.31496062992126" footer="0.31496062992126"/>
  <pageSetup paperSize="8" orientation="landscape" horizontalDpi="1200" verticalDpi="1200"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22"/>
  <sheetViews>
    <sheetView topLeftCell="E6" zoomScale="96" zoomScaleNormal="96" workbookViewId="0">
      <selection activeCell="F7" sqref="F7"/>
    </sheetView>
  </sheetViews>
  <sheetFormatPr defaultColWidth="10.5" defaultRowHeight="16.5" x14ac:dyDescent="0.3"/>
  <cols>
    <col min="1" max="1" width="12" style="262" customWidth="1"/>
    <col min="2" max="2" width="41" style="279" customWidth="1"/>
    <col min="3" max="3" width="3.5" style="262" customWidth="1"/>
    <col min="4" max="4" width="39.375" style="262" customWidth="1"/>
    <col min="5" max="5" width="3.5" style="262" customWidth="1"/>
    <col min="6" max="6" width="37" style="262" customWidth="1"/>
    <col min="7" max="7" width="3.5" style="262" customWidth="1"/>
    <col min="8" max="8" width="37" style="262" customWidth="1"/>
    <col min="9" max="9" width="4.75" style="262" customWidth="1"/>
    <col min="10" max="10" width="54" style="262" customWidth="1"/>
    <col min="11" max="11" width="3" style="262" customWidth="1"/>
    <col min="12" max="12" width="39.5" style="262" customWidth="1"/>
    <col min="13" max="13" width="3" style="262" customWidth="1"/>
    <col min="14" max="14" width="39.5" style="262" customWidth="1"/>
    <col min="15" max="15" width="3" style="262" customWidth="1"/>
    <col min="16" max="16" width="39.5" style="262" customWidth="1"/>
    <col min="17" max="17" width="3" style="262" customWidth="1"/>
    <col min="18" max="18" width="39.5" style="262" customWidth="1"/>
    <col min="19" max="19" width="3" style="262" customWidth="1"/>
    <col min="20" max="16384" width="10.5" style="262"/>
  </cols>
  <sheetData>
    <row r="1" spans="1:19" ht="27" x14ac:dyDescent="0.45">
      <c r="A1" s="284" t="s">
        <v>137</v>
      </c>
    </row>
    <row r="3" spans="1:19" s="45" customFormat="1" ht="69.95" customHeight="1" x14ac:dyDescent="0.25">
      <c r="A3" s="317" t="s">
        <v>138</v>
      </c>
      <c r="B3" s="62" t="s">
        <v>139</v>
      </c>
      <c r="D3" s="11" t="s">
        <v>99</v>
      </c>
      <c r="F3" s="63"/>
      <c r="H3" s="63"/>
      <c r="J3" s="54"/>
      <c r="L3" s="44"/>
      <c r="N3" s="44"/>
      <c r="P3" s="44"/>
      <c r="R3" s="44"/>
    </row>
    <row r="4" spans="1:19" s="43" customFormat="1" ht="19.5" x14ac:dyDescent="0.25">
      <c r="A4" s="61"/>
      <c r="B4" s="52"/>
      <c r="D4" s="52"/>
      <c r="F4" s="52"/>
      <c r="H4" s="52"/>
      <c r="J4" s="53"/>
      <c r="L4" s="53"/>
      <c r="N4" s="53"/>
      <c r="P4" s="53"/>
      <c r="R4" s="53"/>
    </row>
    <row r="5" spans="1:19" s="58" customFormat="1" ht="104.25" customHeight="1" x14ac:dyDescent="0.25">
      <c r="A5" s="56"/>
      <c r="B5" s="95" t="s">
        <v>100</v>
      </c>
      <c r="D5" s="90" t="s">
        <v>101</v>
      </c>
      <c r="E5" s="50"/>
      <c r="F5" s="90" t="s">
        <v>102</v>
      </c>
      <c r="G5" s="50"/>
      <c r="H5" s="90" t="s">
        <v>103</v>
      </c>
      <c r="J5" s="51" t="s">
        <v>104</v>
      </c>
      <c r="K5" s="50"/>
      <c r="L5" s="51" t="s">
        <v>105</v>
      </c>
      <c r="M5" s="50"/>
      <c r="N5" s="51" t="s">
        <v>106</v>
      </c>
      <c r="O5" s="50"/>
      <c r="P5" s="51" t="s">
        <v>107</v>
      </c>
      <c r="Q5" s="50"/>
      <c r="R5" s="51" t="s">
        <v>108</v>
      </c>
      <c r="S5" s="50"/>
    </row>
    <row r="6" spans="1:19" s="43" customFormat="1" ht="19.5" x14ac:dyDescent="0.25">
      <c r="A6" s="61"/>
      <c r="B6" s="52"/>
      <c r="D6" s="52"/>
      <c r="F6" s="52"/>
      <c r="H6" s="52"/>
      <c r="J6" s="53"/>
      <c r="L6" s="53"/>
      <c r="N6" s="53"/>
      <c r="P6" s="53"/>
      <c r="R6" s="53"/>
    </row>
    <row r="7" spans="1:19" s="10" customFormat="1" ht="36.950000000000003" customHeight="1" x14ac:dyDescent="0.25">
      <c r="A7" s="386" t="s">
        <v>109</v>
      </c>
      <c r="B7" s="19" t="s">
        <v>140</v>
      </c>
      <c r="D7" s="11" t="s">
        <v>601</v>
      </c>
      <c r="F7" s="337" t="s">
        <v>599</v>
      </c>
      <c r="G7" s="19"/>
      <c r="H7" s="96" t="s">
        <v>113</v>
      </c>
      <c r="I7" s="29" t="s">
        <v>603</v>
      </c>
      <c r="J7" s="393"/>
      <c r="K7" s="19"/>
      <c r="L7" s="44"/>
      <c r="M7" s="43"/>
      <c r="N7" s="44"/>
      <c r="O7" s="43"/>
      <c r="P7" s="44"/>
      <c r="Q7" s="43"/>
      <c r="R7" s="44"/>
      <c r="S7" s="19"/>
    </row>
    <row r="8" spans="1:19" s="10" customFormat="1" ht="36.950000000000003" customHeight="1" x14ac:dyDescent="0.25">
      <c r="A8" s="386"/>
      <c r="B8" s="19" t="s">
        <v>141</v>
      </c>
      <c r="D8" s="11" t="s">
        <v>112</v>
      </c>
      <c r="F8" s="337" t="s">
        <v>608</v>
      </c>
      <c r="G8" s="19"/>
      <c r="H8" s="96" t="s">
        <v>113</v>
      </c>
      <c r="I8" s="29" t="s">
        <v>603</v>
      </c>
      <c r="J8" s="394"/>
      <c r="K8" s="43"/>
      <c r="L8" s="44"/>
      <c r="M8" s="43"/>
      <c r="N8" s="44"/>
      <c r="O8" s="43"/>
      <c r="P8" s="44"/>
      <c r="Q8" s="43"/>
      <c r="R8" s="44"/>
      <c r="S8" s="43"/>
    </row>
    <row r="9" spans="1:19" s="10" customFormat="1" ht="36.950000000000003" customHeight="1" x14ac:dyDescent="0.25">
      <c r="A9" s="386"/>
      <c r="B9" s="19" t="s">
        <v>142</v>
      </c>
      <c r="D9" s="11" t="s">
        <v>112</v>
      </c>
      <c r="F9" s="337" t="s">
        <v>608</v>
      </c>
      <c r="G9" s="19"/>
      <c r="H9" s="96" t="s">
        <v>113</v>
      </c>
      <c r="I9" s="29" t="s">
        <v>603</v>
      </c>
      <c r="J9" s="394"/>
      <c r="K9" s="45"/>
      <c r="L9" s="44"/>
      <c r="M9" s="45"/>
      <c r="N9" s="44"/>
      <c r="O9" s="45"/>
      <c r="P9" s="44"/>
      <c r="Q9" s="45"/>
      <c r="R9" s="44"/>
      <c r="S9" s="45"/>
    </row>
    <row r="10" spans="1:19" s="10" customFormat="1" ht="36.950000000000003" customHeight="1" x14ac:dyDescent="0.25">
      <c r="A10" s="386"/>
      <c r="B10" s="19" t="s">
        <v>143</v>
      </c>
      <c r="D10" s="11" t="s">
        <v>112</v>
      </c>
      <c r="F10" s="337" t="s">
        <v>608</v>
      </c>
      <c r="G10" s="19"/>
      <c r="H10" s="96" t="s">
        <v>113</v>
      </c>
      <c r="I10" s="29" t="s">
        <v>603</v>
      </c>
      <c r="J10" s="394"/>
      <c r="K10" s="43"/>
      <c r="L10" s="44"/>
      <c r="M10" s="43"/>
      <c r="N10" s="44"/>
      <c r="O10" s="43"/>
      <c r="P10" s="44"/>
      <c r="Q10" s="43"/>
      <c r="R10" s="44"/>
      <c r="S10" s="43"/>
    </row>
    <row r="11" spans="1:19" s="10" customFormat="1" ht="36.950000000000003" customHeight="1" x14ac:dyDescent="0.25">
      <c r="A11" s="386"/>
      <c r="B11" s="19" t="s">
        <v>144</v>
      </c>
      <c r="D11" s="11" t="s">
        <v>112</v>
      </c>
      <c r="F11" s="337" t="s">
        <v>608</v>
      </c>
      <c r="G11" s="19"/>
      <c r="H11" s="96" t="s">
        <v>113</v>
      </c>
      <c r="I11" s="29" t="s">
        <v>603</v>
      </c>
      <c r="J11" s="394"/>
      <c r="K11" s="19"/>
      <c r="L11" s="44"/>
      <c r="M11" s="19"/>
      <c r="N11" s="44"/>
      <c r="O11" s="19"/>
      <c r="P11" s="44"/>
      <c r="Q11" s="19"/>
      <c r="R11" s="44"/>
      <c r="S11" s="19"/>
    </row>
    <row r="12" spans="1:19" s="10" customFormat="1" ht="36.950000000000003" customHeight="1" x14ac:dyDescent="0.25">
      <c r="A12" s="396"/>
      <c r="B12" s="19" t="s">
        <v>145</v>
      </c>
      <c r="D12" s="11" t="s">
        <v>112</v>
      </c>
      <c r="F12" s="337" t="s">
        <v>608</v>
      </c>
      <c r="G12" s="19"/>
      <c r="H12" s="96" t="s">
        <v>113</v>
      </c>
      <c r="I12" s="29" t="s">
        <v>603</v>
      </c>
      <c r="J12" s="394"/>
      <c r="K12" s="19"/>
      <c r="L12" s="44"/>
      <c r="M12" s="19"/>
      <c r="N12" s="44"/>
      <c r="O12" s="19"/>
      <c r="P12" s="44"/>
      <c r="Q12" s="19"/>
      <c r="R12" s="44"/>
      <c r="S12" s="19"/>
    </row>
    <row r="13" spans="1:19" s="10" customFormat="1" ht="36.950000000000003" customHeight="1" x14ac:dyDescent="0.25">
      <c r="A13" s="396"/>
      <c r="B13" s="19" t="s">
        <v>146</v>
      </c>
      <c r="D13" s="11" t="s">
        <v>112</v>
      </c>
      <c r="F13" s="337" t="s">
        <v>608</v>
      </c>
      <c r="G13" s="19"/>
      <c r="H13" s="96" t="s">
        <v>113</v>
      </c>
      <c r="I13" s="29" t="s">
        <v>603</v>
      </c>
      <c r="J13" s="395"/>
      <c r="K13" s="19"/>
      <c r="L13" s="44"/>
      <c r="M13" s="19"/>
      <c r="N13" s="44"/>
      <c r="O13" s="19"/>
      <c r="P13" s="44"/>
      <c r="Q13" s="19"/>
      <c r="R13" s="44"/>
      <c r="S13" s="19"/>
    </row>
    <row r="14" spans="1:19" s="286" customFormat="1" ht="20.25" customHeight="1" x14ac:dyDescent="0.3">
      <c r="A14" s="285"/>
      <c r="B14" s="91"/>
      <c r="G14" s="19"/>
      <c r="I14" s="19"/>
      <c r="J14" s="19"/>
      <c r="L14" s="10"/>
      <c r="N14" s="10"/>
      <c r="P14" s="10"/>
      <c r="R14" s="10"/>
    </row>
    <row r="15" spans="1:19" s="10" customFormat="1" ht="36.950000000000003" customHeight="1" x14ac:dyDescent="0.3">
      <c r="A15" s="397" t="s">
        <v>119</v>
      </c>
      <c r="B15" s="19" t="s">
        <v>147</v>
      </c>
      <c r="D15" s="11" t="s">
        <v>112</v>
      </c>
      <c r="F15" s="337" t="s">
        <v>605</v>
      </c>
      <c r="G15" s="19"/>
      <c r="H15" s="96" t="s">
        <v>113</v>
      </c>
      <c r="I15" s="19">
        <v>162</v>
      </c>
      <c r="J15" s="393"/>
      <c r="K15" s="265"/>
      <c r="L15" s="44"/>
      <c r="M15" s="265"/>
      <c r="N15" s="44"/>
      <c r="O15" s="265"/>
      <c r="P15" s="44"/>
      <c r="Q15" s="265"/>
      <c r="R15" s="44"/>
      <c r="S15" s="265"/>
    </row>
    <row r="16" spans="1:19" s="10" customFormat="1" ht="36.950000000000003" customHeight="1" x14ac:dyDescent="0.3">
      <c r="A16" s="397"/>
      <c r="B16" s="19" t="s">
        <v>141</v>
      </c>
      <c r="D16" s="11" t="s">
        <v>112</v>
      </c>
      <c r="F16" s="337" t="s">
        <v>605</v>
      </c>
      <c r="G16" s="19"/>
      <c r="H16" s="96" t="s">
        <v>113</v>
      </c>
      <c r="I16" s="19">
        <v>162</v>
      </c>
      <c r="J16" s="394"/>
      <c r="K16" s="265"/>
      <c r="L16" s="44"/>
      <c r="M16" s="265"/>
      <c r="N16" s="44"/>
      <c r="O16" s="265"/>
      <c r="P16" s="44"/>
      <c r="Q16" s="265"/>
      <c r="R16" s="44"/>
      <c r="S16" s="265"/>
    </row>
    <row r="17" spans="1:19" s="10" customFormat="1" ht="36.950000000000003" customHeight="1" x14ac:dyDescent="0.3">
      <c r="A17" s="397"/>
      <c r="B17" s="19" t="s">
        <v>142</v>
      </c>
      <c r="D17" s="11" t="s">
        <v>112</v>
      </c>
      <c r="F17" s="337" t="s">
        <v>605</v>
      </c>
      <c r="G17" s="19"/>
      <c r="H17" s="96" t="s">
        <v>113</v>
      </c>
      <c r="I17" s="19">
        <v>162</v>
      </c>
      <c r="J17" s="394"/>
      <c r="K17" s="265"/>
      <c r="L17" s="44"/>
      <c r="M17" s="265"/>
      <c r="N17" s="44"/>
      <c r="O17" s="265"/>
      <c r="P17" s="44"/>
      <c r="Q17" s="265"/>
      <c r="R17" s="44"/>
      <c r="S17" s="265"/>
    </row>
    <row r="18" spans="1:19" s="10" customFormat="1" ht="36.950000000000003" customHeight="1" x14ac:dyDescent="0.3">
      <c r="A18" s="397"/>
      <c r="B18" s="19" t="s">
        <v>143</v>
      </c>
      <c r="D18" s="11" t="s">
        <v>112</v>
      </c>
      <c r="F18" s="337" t="s">
        <v>605</v>
      </c>
      <c r="G18" s="287"/>
      <c r="H18" s="96" t="s">
        <v>113</v>
      </c>
      <c r="I18" s="19">
        <v>162</v>
      </c>
      <c r="J18" s="394"/>
      <c r="K18" s="265"/>
      <c r="L18" s="44"/>
      <c r="M18" s="265"/>
      <c r="N18" s="44"/>
      <c r="O18" s="265"/>
      <c r="P18" s="44"/>
      <c r="Q18" s="265"/>
      <c r="R18" s="44"/>
      <c r="S18" s="265"/>
    </row>
    <row r="19" spans="1:19" s="10" customFormat="1" ht="36.950000000000003" customHeight="1" x14ac:dyDescent="0.3">
      <c r="A19" s="397"/>
      <c r="B19" s="19" t="s">
        <v>144</v>
      </c>
      <c r="D19" s="11" t="s">
        <v>112</v>
      </c>
      <c r="F19" s="337" t="s">
        <v>605</v>
      </c>
      <c r="G19" s="19"/>
      <c r="H19" s="96" t="s">
        <v>113</v>
      </c>
      <c r="I19" s="19">
        <v>162</v>
      </c>
      <c r="J19" s="394"/>
      <c r="K19" s="265"/>
      <c r="L19" s="44"/>
      <c r="M19" s="265"/>
      <c r="N19" s="44"/>
      <c r="O19" s="265"/>
      <c r="P19" s="44"/>
      <c r="Q19" s="265"/>
      <c r="R19" s="44"/>
      <c r="S19" s="265"/>
    </row>
    <row r="20" spans="1:19" s="10" customFormat="1" ht="36.950000000000003" customHeight="1" x14ac:dyDescent="0.3">
      <c r="A20" s="396"/>
      <c r="B20" s="19" t="s">
        <v>145</v>
      </c>
      <c r="D20" s="11" t="s">
        <v>112</v>
      </c>
      <c r="F20" s="337" t="s">
        <v>605</v>
      </c>
      <c r="G20" s="19"/>
      <c r="H20" s="96" t="s">
        <v>113</v>
      </c>
      <c r="I20" s="19">
        <v>162</v>
      </c>
      <c r="J20" s="394"/>
      <c r="K20" s="265"/>
      <c r="L20" s="44"/>
      <c r="M20" s="265"/>
      <c r="N20" s="44"/>
      <c r="O20" s="265"/>
      <c r="P20" s="44"/>
      <c r="Q20" s="265"/>
      <c r="R20" s="44"/>
      <c r="S20" s="265"/>
    </row>
    <row r="21" spans="1:19" s="10" customFormat="1" ht="36.950000000000003" customHeight="1" x14ac:dyDescent="0.3">
      <c r="A21" s="396"/>
      <c r="B21" s="19" t="s">
        <v>146</v>
      </c>
      <c r="D21" s="11" t="s">
        <v>112</v>
      </c>
      <c r="F21" s="337" t="s">
        <v>605</v>
      </c>
      <c r="G21" s="19"/>
      <c r="H21" s="96" t="s">
        <v>113</v>
      </c>
      <c r="I21" s="19">
        <v>162</v>
      </c>
      <c r="J21" s="395"/>
      <c r="K21" s="265"/>
      <c r="L21" s="44"/>
      <c r="M21" s="265"/>
      <c r="N21" s="44"/>
      <c r="O21" s="265"/>
      <c r="P21" s="44"/>
      <c r="Q21" s="265"/>
      <c r="R21" s="44"/>
      <c r="S21" s="265"/>
    </row>
    <row r="22" spans="1:19" s="264" customFormat="1" x14ac:dyDescent="0.3">
      <c r="A22" s="263"/>
      <c r="B22" s="280"/>
    </row>
  </sheetData>
  <mergeCells count="4">
    <mergeCell ref="A7:A13"/>
    <mergeCell ref="A15:A21"/>
    <mergeCell ref="J7:J13"/>
    <mergeCell ref="J15:J21"/>
  </mergeCells>
  <phoneticPr fontId="72" type="noConversion"/>
  <hyperlinks>
    <hyperlink ref="F7" r:id="rId1"/>
    <hyperlink ref="F8" r:id="rId2"/>
    <hyperlink ref="F9" r:id="rId3"/>
    <hyperlink ref="F10" r:id="rId4"/>
    <hyperlink ref="F11" r:id="rId5"/>
    <hyperlink ref="F12" r:id="rId6"/>
    <hyperlink ref="F13" r:id="rId7"/>
    <hyperlink ref="F15" r:id="rId8"/>
    <hyperlink ref="F16" r:id="rId9"/>
    <hyperlink ref="F17" r:id="rId10"/>
    <hyperlink ref="F18" r:id="rId11"/>
    <hyperlink ref="F19" r:id="rId12"/>
    <hyperlink ref="F20" r:id="rId13"/>
    <hyperlink ref="F21" r:id="rId14"/>
  </hyperlinks>
  <pageMargins left="0.70866141732283472" right="0.70866141732283472" top="0.74803149606299213" bottom="0.74803149606299213" header="0.31496062992125984" footer="0.31496062992125984"/>
  <pageSetup paperSize="8" orientation="landscape" horizontalDpi="1200" verticalDpi="1200" r:id="rId1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0000"/>
  </sheetPr>
  <dimension ref="A1:S14"/>
  <sheetViews>
    <sheetView zoomScale="90" zoomScaleNormal="90" workbookViewId="0">
      <selection activeCell="B3" sqref="B3"/>
    </sheetView>
  </sheetViews>
  <sheetFormatPr defaultColWidth="10.5" defaultRowHeight="16.5" x14ac:dyDescent="0.3"/>
  <cols>
    <col min="1" max="1" width="12.5" style="262" customWidth="1"/>
    <col min="2" max="2" width="49.875" style="279" customWidth="1"/>
    <col min="3" max="3" width="3.875" style="262" customWidth="1"/>
    <col min="4" max="4" width="41" style="262" customWidth="1"/>
    <col min="5" max="5" width="3.875" style="262" customWidth="1"/>
    <col min="6" max="6" width="27.5" style="262" customWidth="1"/>
    <col min="7" max="7" width="3.875" style="262" customWidth="1"/>
    <col min="8" max="8" width="27.5" style="262" customWidth="1"/>
    <col min="9" max="9" width="3.875" style="262" customWidth="1"/>
    <col min="10" max="10" width="48" style="262" customWidth="1"/>
    <col min="11" max="11" width="3" style="262" customWidth="1"/>
    <col min="12" max="12" width="39.5" style="262" customWidth="1"/>
    <col min="13" max="13" width="3" style="262" customWidth="1"/>
    <col min="14" max="14" width="39.5" style="262" customWidth="1"/>
    <col min="15" max="15" width="3" style="262" customWidth="1"/>
    <col min="16" max="16" width="39.5" style="262" customWidth="1"/>
    <col min="17" max="17" width="3" style="262" customWidth="1"/>
    <col min="18" max="18" width="39.5" style="262" customWidth="1"/>
    <col min="19" max="19" width="3" style="262" customWidth="1"/>
    <col min="20" max="16384" width="10.5" style="262"/>
  </cols>
  <sheetData>
    <row r="1" spans="1:19" ht="27" x14ac:dyDescent="0.45">
      <c r="A1" s="284" t="s">
        <v>148</v>
      </c>
    </row>
    <row r="3" spans="1:19" s="45" customFormat="1" ht="110.25" x14ac:dyDescent="0.25">
      <c r="A3" s="317" t="s">
        <v>149</v>
      </c>
      <c r="B3" s="62" t="s">
        <v>150</v>
      </c>
      <c r="D3" s="11" t="s">
        <v>99</v>
      </c>
      <c r="F3" s="63"/>
      <c r="H3" s="63"/>
      <c r="J3" s="54"/>
      <c r="L3" s="44"/>
      <c r="N3" s="44"/>
      <c r="P3" s="44"/>
      <c r="R3" s="44"/>
    </row>
    <row r="4" spans="1:19" s="43" customFormat="1" ht="19.5" x14ac:dyDescent="0.25">
      <c r="A4" s="61"/>
      <c r="B4" s="52"/>
      <c r="D4" s="52"/>
      <c r="F4" s="52"/>
      <c r="H4" s="52"/>
      <c r="J4" s="53"/>
      <c r="L4" s="53"/>
      <c r="N4" s="53"/>
      <c r="P4" s="53"/>
      <c r="R4" s="53"/>
    </row>
    <row r="5" spans="1:19" s="58" customFormat="1" ht="78" x14ac:dyDescent="0.25">
      <c r="A5" s="56"/>
      <c r="B5" s="95" t="s">
        <v>100</v>
      </c>
      <c r="D5" s="90" t="s">
        <v>101</v>
      </c>
      <c r="E5" s="50"/>
      <c r="F5" s="90" t="s">
        <v>102</v>
      </c>
      <c r="G5" s="50"/>
      <c r="H5" s="90" t="s">
        <v>103</v>
      </c>
      <c r="J5" s="51" t="s">
        <v>104</v>
      </c>
      <c r="K5" s="50"/>
      <c r="L5" s="51" t="s">
        <v>105</v>
      </c>
      <c r="M5" s="50"/>
      <c r="N5" s="51" t="s">
        <v>106</v>
      </c>
      <c r="O5" s="50"/>
      <c r="P5" s="51" t="s">
        <v>107</v>
      </c>
      <c r="Q5" s="50"/>
      <c r="R5" s="51" t="s">
        <v>108</v>
      </c>
      <c r="S5" s="50"/>
    </row>
    <row r="6" spans="1:19" s="43" customFormat="1" ht="19.5" x14ac:dyDescent="0.25">
      <c r="A6" s="61"/>
      <c r="B6" s="52"/>
      <c r="D6" s="52"/>
      <c r="F6" s="52"/>
      <c r="H6" s="52"/>
      <c r="J6" s="53"/>
      <c r="L6" s="53"/>
      <c r="N6" s="53"/>
      <c r="P6" s="53"/>
      <c r="R6" s="53"/>
    </row>
    <row r="7" spans="1:19" s="10" customFormat="1" ht="54.95" customHeight="1" x14ac:dyDescent="0.25">
      <c r="A7" s="15"/>
      <c r="B7" s="91" t="s">
        <v>151</v>
      </c>
      <c r="D7" s="11" t="s">
        <v>112</v>
      </c>
      <c r="F7" s="96" t="s">
        <v>65</v>
      </c>
      <c r="G7" s="19"/>
      <c r="H7" s="96" t="s">
        <v>113</v>
      </c>
      <c r="I7" s="19"/>
      <c r="J7" s="398"/>
      <c r="K7" s="19"/>
      <c r="L7" s="44"/>
      <c r="M7" s="43"/>
      <c r="N7" s="44"/>
      <c r="O7" s="43"/>
      <c r="P7" s="44"/>
      <c r="Q7" s="43"/>
      <c r="R7" s="44"/>
      <c r="S7" s="19"/>
    </row>
    <row r="8" spans="1:19" s="10" customFormat="1" ht="54.95" customHeight="1" x14ac:dyDescent="0.25">
      <c r="A8" s="15"/>
      <c r="B8" s="306" t="s">
        <v>152</v>
      </c>
      <c r="D8" s="11" t="s">
        <v>112</v>
      </c>
      <c r="E8" s="10" t="s">
        <v>602</v>
      </c>
      <c r="F8" s="96" t="s">
        <v>65</v>
      </c>
      <c r="G8" s="19"/>
      <c r="H8" s="96" t="s">
        <v>113</v>
      </c>
      <c r="I8" s="19"/>
      <c r="J8" s="399"/>
      <c r="K8" s="43"/>
      <c r="L8" s="44"/>
      <c r="M8" s="43"/>
      <c r="N8" s="44"/>
      <c r="O8" s="43"/>
      <c r="P8" s="44"/>
      <c r="Q8" s="43"/>
      <c r="R8" s="44"/>
      <c r="S8" s="43"/>
    </row>
    <row r="9" spans="1:19" s="10" customFormat="1" ht="54.95" customHeight="1" x14ac:dyDescent="0.25">
      <c r="A9" s="15"/>
      <c r="B9" s="306" t="s">
        <v>153</v>
      </c>
      <c r="D9" s="11" t="s">
        <v>112</v>
      </c>
      <c r="F9" s="96" t="s">
        <v>65</v>
      </c>
      <c r="G9" s="19"/>
      <c r="H9" s="96" t="s">
        <v>113</v>
      </c>
      <c r="I9" s="19"/>
      <c r="J9" s="399"/>
      <c r="K9" s="45"/>
      <c r="L9" s="44"/>
      <c r="M9" s="45"/>
      <c r="N9" s="44"/>
      <c r="O9" s="45"/>
      <c r="P9" s="44"/>
      <c r="Q9" s="45"/>
      <c r="R9" s="44"/>
      <c r="S9" s="45"/>
    </row>
    <row r="10" spans="1:19" s="10" customFormat="1" ht="54.95" customHeight="1" x14ac:dyDescent="0.25">
      <c r="A10" s="15"/>
      <c r="B10" s="91" t="s">
        <v>154</v>
      </c>
      <c r="D10" s="11" t="s">
        <v>112</v>
      </c>
      <c r="F10" s="96" t="s">
        <v>65</v>
      </c>
      <c r="G10" s="19"/>
      <c r="H10" s="96" t="s">
        <v>113</v>
      </c>
      <c r="I10" s="19"/>
      <c r="J10" s="399"/>
      <c r="K10" s="43"/>
      <c r="L10" s="44"/>
      <c r="M10" s="43"/>
      <c r="N10" s="44"/>
      <c r="O10" s="43"/>
      <c r="P10" s="44"/>
      <c r="Q10" s="43"/>
      <c r="R10" s="44"/>
      <c r="S10" s="43"/>
    </row>
    <row r="11" spans="1:19" s="10" customFormat="1" ht="54.95" customHeight="1" x14ac:dyDescent="0.25">
      <c r="A11" s="15"/>
      <c r="B11" s="91" t="s">
        <v>155</v>
      </c>
      <c r="D11" s="11" t="s">
        <v>112</v>
      </c>
      <c r="F11" s="96" t="s">
        <v>65</v>
      </c>
      <c r="G11" s="19"/>
      <c r="H11" s="96" t="s">
        <v>113</v>
      </c>
      <c r="I11" s="19"/>
      <c r="J11" s="399"/>
      <c r="K11" s="19"/>
      <c r="L11" s="44"/>
      <c r="M11" s="19"/>
      <c r="N11" s="44"/>
      <c r="O11" s="19"/>
      <c r="P11" s="44"/>
      <c r="Q11" s="19"/>
      <c r="R11" s="44"/>
      <c r="S11" s="19"/>
    </row>
    <row r="12" spans="1:19" s="10" customFormat="1" ht="54.95" customHeight="1" x14ac:dyDescent="0.25">
      <c r="A12" s="15"/>
      <c r="B12" s="31" t="s">
        <v>156</v>
      </c>
      <c r="D12" s="11" t="s">
        <v>157</v>
      </c>
      <c r="F12" s="96" t="s">
        <v>65</v>
      </c>
      <c r="G12" s="19"/>
      <c r="H12" s="96" t="s">
        <v>113</v>
      </c>
      <c r="I12" s="19"/>
      <c r="J12" s="399"/>
      <c r="K12" s="19"/>
      <c r="L12" s="44"/>
      <c r="M12" s="19"/>
      <c r="N12" s="44"/>
      <c r="O12" s="19"/>
      <c r="P12" s="44"/>
      <c r="Q12" s="19"/>
      <c r="R12" s="44"/>
      <c r="S12" s="19"/>
    </row>
    <row r="13" spans="1:19" s="264" customFormat="1" ht="31.5" x14ac:dyDescent="0.3">
      <c r="A13" s="15"/>
      <c r="B13" s="307" t="s">
        <v>158</v>
      </c>
      <c r="D13" s="11" t="s">
        <v>157</v>
      </c>
      <c r="E13" s="10"/>
      <c r="F13" s="96" t="s">
        <v>65</v>
      </c>
      <c r="G13" s="19"/>
      <c r="H13" s="96" t="s">
        <v>113</v>
      </c>
      <c r="I13" s="19"/>
      <c r="J13" s="399"/>
      <c r="K13" s="19"/>
      <c r="L13" s="44"/>
      <c r="M13" s="19"/>
      <c r="N13" s="44"/>
      <c r="O13" s="19"/>
      <c r="P13" s="44"/>
      <c r="Q13" s="19"/>
      <c r="R13" s="44"/>
      <c r="S13" s="19"/>
    </row>
    <row r="14" spans="1:19" ht="31.5" x14ac:dyDescent="0.3">
      <c r="A14" s="16"/>
      <c r="B14" s="308" t="s">
        <v>159</v>
      </c>
      <c r="C14" s="309"/>
      <c r="D14" s="13" t="s">
        <v>157</v>
      </c>
      <c r="E14" s="12"/>
      <c r="F14" s="310" t="s">
        <v>65</v>
      </c>
      <c r="G14" s="311"/>
      <c r="H14" s="310" t="s">
        <v>113</v>
      </c>
      <c r="I14" s="311"/>
      <c r="J14" s="400"/>
      <c r="K14" s="311"/>
      <c r="L14" s="46"/>
      <c r="M14" s="311"/>
      <c r="N14" s="46"/>
      <c r="O14" s="311"/>
      <c r="P14" s="46"/>
      <c r="Q14" s="311"/>
      <c r="R14" s="46"/>
      <c r="S14" s="311"/>
    </row>
  </sheetData>
  <mergeCells count="1">
    <mergeCell ref="J7:J14"/>
  </mergeCells>
  <pageMargins left="0.25" right="0.25" top="0.75" bottom="0.75" header="0.3" footer="0.3"/>
  <pageSetup paperSize="8"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L19"/>
  <sheetViews>
    <sheetView topLeftCell="A5" zoomScaleNormal="100" zoomScalePageLayoutView="85" workbookViewId="0">
      <selection activeCell="A7" sqref="A7"/>
    </sheetView>
  </sheetViews>
  <sheetFormatPr defaultColWidth="10.5" defaultRowHeight="16.5" x14ac:dyDescent="0.3"/>
  <cols>
    <col min="1" max="1" width="18" style="262" customWidth="1"/>
    <col min="2" max="2" width="37" style="281" customWidth="1"/>
    <col min="3" max="3" width="3.5" style="262" customWidth="1"/>
    <col min="4" max="4" width="41.375" style="262" customWidth="1"/>
    <col min="5" max="5" width="3.5" style="262" customWidth="1"/>
    <col min="6" max="6" width="30.5" style="262" customWidth="1"/>
    <col min="7" max="7" width="3.5" style="262" customWidth="1"/>
    <col min="8" max="8" width="30.5" style="262" customWidth="1"/>
    <col min="9" max="9" width="5.75" style="262" customWidth="1"/>
    <col min="10" max="10" width="47.875" style="262" customWidth="1"/>
    <col min="11" max="11" width="3" style="262" customWidth="1"/>
    <col min="12" max="12" width="39.5" style="262" customWidth="1"/>
    <col min="13" max="13" width="3" style="262" customWidth="1"/>
    <col min="14" max="14" width="39.5" style="262" customWidth="1"/>
    <col min="15" max="15" width="3" style="262" customWidth="1"/>
    <col min="16" max="16" width="39.5" style="262" customWidth="1"/>
    <col min="17" max="17" width="3" style="262" customWidth="1"/>
    <col min="18" max="18" width="39.5" style="262" customWidth="1"/>
    <col min="19" max="19" width="3" style="262" customWidth="1"/>
    <col min="20" max="298" width="10.875" style="282"/>
    <col min="299" max="16384" width="10.5" style="262"/>
  </cols>
  <sheetData>
    <row r="1" spans="1:19" ht="27" x14ac:dyDescent="0.45">
      <c r="A1" s="261" t="s">
        <v>160</v>
      </c>
    </row>
    <row r="3" spans="1:19" s="45" customFormat="1" ht="141.75" x14ac:dyDescent="0.25">
      <c r="A3" s="317" t="s">
        <v>161</v>
      </c>
      <c r="B3" s="62" t="s">
        <v>162</v>
      </c>
      <c r="D3" s="11" t="s">
        <v>99</v>
      </c>
      <c r="F3" s="63"/>
      <c r="H3" s="63"/>
      <c r="J3" s="54"/>
      <c r="L3" s="44"/>
      <c r="N3" s="44"/>
      <c r="P3" s="44"/>
      <c r="R3" s="44"/>
    </row>
    <row r="4" spans="1:19" s="43" customFormat="1" ht="19.5" x14ac:dyDescent="0.25">
      <c r="A4" s="61"/>
      <c r="B4" s="52"/>
      <c r="D4" s="52"/>
      <c r="F4" s="52"/>
      <c r="H4" s="52"/>
      <c r="J4" s="53"/>
      <c r="L4" s="53"/>
      <c r="N4" s="53"/>
      <c r="P4" s="53"/>
      <c r="R4" s="53"/>
    </row>
    <row r="5" spans="1:19" s="58" customFormat="1" ht="78" x14ac:dyDescent="0.25">
      <c r="A5" s="56"/>
      <c r="B5" s="57" t="s">
        <v>100</v>
      </c>
      <c r="D5" s="90" t="s">
        <v>101</v>
      </c>
      <c r="E5" s="50"/>
      <c r="F5" s="90" t="s">
        <v>102</v>
      </c>
      <c r="G5" s="50"/>
      <c r="H5" s="90" t="s">
        <v>103</v>
      </c>
      <c r="J5" s="51" t="s">
        <v>104</v>
      </c>
      <c r="K5" s="50"/>
      <c r="L5" s="51" t="s">
        <v>105</v>
      </c>
      <c r="M5" s="50"/>
      <c r="N5" s="51" t="s">
        <v>106</v>
      </c>
      <c r="O5" s="50"/>
      <c r="P5" s="51" t="s">
        <v>107</v>
      </c>
      <c r="Q5" s="50"/>
      <c r="R5" s="51" t="s">
        <v>108</v>
      </c>
      <c r="S5" s="50"/>
    </row>
    <row r="6" spans="1:19" s="43" customFormat="1" ht="19.5" x14ac:dyDescent="0.25">
      <c r="A6" s="61"/>
      <c r="B6" s="52"/>
      <c r="D6" s="52"/>
      <c r="F6" s="52"/>
      <c r="H6" s="52"/>
      <c r="J6" s="53"/>
      <c r="L6" s="53"/>
      <c r="N6" s="53"/>
      <c r="P6" s="53"/>
      <c r="R6" s="53"/>
    </row>
    <row r="7" spans="1:19" s="10" customFormat="1" ht="32.25" customHeight="1" x14ac:dyDescent="0.25">
      <c r="A7" s="15"/>
      <c r="B7" s="17" t="s">
        <v>163</v>
      </c>
      <c r="D7" s="11" t="s">
        <v>112</v>
      </c>
      <c r="F7" s="337" t="s">
        <v>609</v>
      </c>
      <c r="G7" s="19"/>
      <c r="H7" s="96" t="s">
        <v>113</v>
      </c>
      <c r="I7" s="19" t="s">
        <v>610</v>
      </c>
      <c r="J7" s="401" t="s">
        <v>619</v>
      </c>
      <c r="K7" s="19"/>
      <c r="L7" s="44"/>
      <c r="M7" s="43"/>
      <c r="N7" s="44"/>
      <c r="O7" s="43"/>
      <c r="P7" s="44"/>
      <c r="Q7" s="43"/>
      <c r="R7" s="44"/>
      <c r="S7" s="19"/>
    </row>
    <row r="8" spans="1:19" s="10" customFormat="1" ht="32.25" customHeight="1" x14ac:dyDescent="0.25">
      <c r="A8" s="15"/>
      <c r="B8" s="257" t="s">
        <v>164</v>
      </c>
      <c r="D8" s="11" t="s">
        <v>112</v>
      </c>
      <c r="F8" s="337" t="s">
        <v>609</v>
      </c>
      <c r="G8" s="19"/>
      <c r="H8" s="96" t="s">
        <v>113</v>
      </c>
      <c r="I8" s="19" t="s">
        <v>610</v>
      </c>
      <c r="J8" s="402"/>
      <c r="K8" s="43"/>
      <c r="L8" s="44"/>
      <c r="M8" s="43"/>
      <c r="N8" s="44"/>
      <c r="O8" s="43"/>
      <c r="P8" s="44"/>
      <c r="Q8" s="43"/>
      <c r="R8" s="44"/>
      <c r="S8" s="43"/>
    </row>
    <row r="9" spans="1:19" s="10" customFormat="1" ht="32.25" customHeight="1" x14ac:dyDescent="0.25">
      <c r="A9" s="15"/>
      <c r="B9" s="258" t="s">
        <v>165</v>
      </c>
      <c r="D9" s="11" t="s">
        <v>112</v>
      </c>
      <c r="F9" s="337" t="s">
        <v>609</v>
      </c>
      <c r="G9" s="19"/>
      <c r="H9" s="96" t="s">
        <v>113</v>
      </c>
      <c r="I9" s="19" t="s">
        <v>610</v>
      </c>
      <c r="J9" s="402"/>
      <c r="K9" s="45"/>
      <c r="L9" s="44"/>
      <c r="M9" s="45"/>
      <c r="N9" s="44"/>
      <c r="O9" s="45"/>
      <c r="P9" s="44"/>
      <c r="Q9" s="45"/>
      <c r="R9" s="44"/>
      <c r="S9" s="45"/>
    </row>
    <row r="10" spans="1:19" s="10" customFormat="1" ht="32.25" customHeight="1" x14ac:dyDescent="0.25">
      <c r="A10" s="15"/>
      <c r="B10" s="258" t="s">
        <v>166</v>
      </c>
      <c r="D10" s="11" t="s">
        <v>128</v>
      </c>
      <c r="F10" s="337" t="s">
        <v>609</v>
      </c>
      <c r="G10" s="19"/>
      <c r="H10" s="96" t="s">
        <v>113</v>
      </c>
      <c r="I10" s="19" t="s">
        <v>610</v>
      </c>
      <c r="J10" s="402"/>
      <c r="K10" s="45"/>
      <c r="L10" s="44"/>
      <c r="M10" s="45"/>
      <c r="N10" s="44"/>
      <c r="O10" s="45"/>
      <c r="P10" s="44"/>
      <c r="Q10" s="45"/>
      <c r="R10" s="44"/>
      <c r="S10" s="45"/>
    </row>
    <row r="11" spans="1:19" s="10" customFormat="1" ht="32.25" customHeight="1" x14ac:dyDescent="0.25">
      <c r="A11" s="15"/>
      <c r="B11" s="256" t="s">
        <v>167</v>
      </c>
      <c r="D11" s="11" t="s">
        <v>128</v>
      </c>
      <c r="F11" s="337" t="s">
        <v>609</v>
      </c>
      <c r="G11" s="19"/>
      <c r="H11" s="96" t="s">
        <v>113</v>
      </c>
      <c r="I11" s="19" t="s">
        <v>611</v>
      </c>
      <c r="J11" s="402"/>
      <c r="K11" s="43"/>
      <c r="L11" s="44"/>
      <c r="M11" s="43"/>
      <c r="N11" s="44"/>
      <c r="O11" s="43"/>
      <c r="P11" s="44"/>
      <c r="Q11" s="43"/>
      <c r="R11" s="44"/>
      <c r="S11" s="43"/>
    </row>
    <row r="12" spans="1:19" s="10" customFormat="1" ht="32.25" customHeight="1" x14ac:dyDescent="0.25">
      <c r="A12" s="15"/>
      <c r="B12" s="258" t="s">
        <v>168</v>
      </c>
      <c r="D12" s="11" t="s">
        <v>112</v>
      </c>
      <c r="F12" s="337" t="s">
        <v>609</v>
      </c>
      <c r="G12" s="19"/>
      <c r="H12" s="96" t="s">
        <v>113</v>
      </c>
      <c r="I12" s="19" t="s">
        <v>612</v>
      </c>
      <c r="J12" s="402"/>
      <c r="K12" s="19"/>
      <c r="L12" s="44"/>
      <c r="M12" s="19"/>
      <c r="N12" s="44"/>
      <c r="O12" s="19"/>
      <c r="P12" s="44"/>
      <c r="Q12" s="19"/>
      <c r="R12" s="44"/>
      <c r="S12" s="19"/>
    </row>
    <row r="13" spans="1:19" s="10" customFormat="1" ht="32.25" customHeight="1" x14ac:dyDescent="0.25">
      <c r="A13" s="15"/>
      <c r="B13" s="257" t="s">
        <v>169</v>
      </c>
      <c r="D13" s="11" t="s">
        <v>112</v>
      </c>
      <c r="F13" s="337" t="s">
        <v>609</v>
      </c>
      <c r="G13" s="19"/>
      <c r="H13" s="96" t="s">
        <v>113</v>
      </c>
      <c r="I13" s="19" t="s">
        <v>613</v>
      </c>
      <c r="J13" s="402"/>
      <c r="K13" s="19"/>
      <c r="L13" s="44"/>
      <c r="M13" s="19"/>
      <c r="N13" s="44"/>
      <c r="O13" s="19"/>
      <c r="P13" s="44"/>
      <c r="Q13" s="19"/>
      <c r="R13" s="44"/>
      <c r="S13" s="19"/>
    </row>
    <row r="14" spans="1:19" s="10" customFormat="1" ht="32.25" customHeight="1" x14ac:dyDescent="0.25">
      <c r="A14" s="15"/>
      <c r="B14" s="257" t="s">
        <v>170</v>
      </c>
      <c r="D14" s="11" t="s">
        <v>112</v>
      </c>
      <c r="F14" s="337" t="s">
        <v>609</v>
      </c>
      <c r="G14" s="19"/>
      <c r="H14" s="96" t="s">
        <v>113</v>
      </c>
      <c r="I14" s="19" t="s">
        <v>614</v>
      </c>
      <c r="J14" s="402"/>
      <c r="K14" s="19"/>
      <c r="L14" s="44"/>
      <c r="M14" s="19"/>
      <c r="N14" s="44"/>
      <c r="O14" s="19"/>
      <c r="P14" s="44"/>
      <c r="Q14" s="19"/>
      <c r="R14" s="44"/>
      <c r="S14" s="19"/>
    </row>
    <row r="15" spans="1:19" s="10" customFormat="1" ht="32.25" customHeight="1" x14ac:dyDescent="0.3">
      <c r="A15" s="15"/>
      <c r="B15" s="258" t="s">
        <v>171</v>
      </c>
      <c r="D15" s="11" t="s">
        <v>112</v>
      </c>
      <c r="F15" s="337" t="s">
        <v>609</v>
      </c>
      <c r="G15" s="265"/>
      <c r="H15" s="96" t="s">
        <v>113</v>
      </c>
      <c r="I15" s="19" t="s">
        <v>615</v>
      </c>
      <c r="J15" s="402"/>
      <c r="K15" s="265"/>
      <c r="L15" s="44"/>
      <c r="M15" s="265"/>
      <c r="N15" s="44"/>
      <c r="O15" s="265"/>
      <c r="P15" s="44"/>
      <c r="Q15" s="265"/>
      <c r="R15" s="44"/>
      <c r="S15" s="265"/>
    </row>
    <row r="16" spans="1:19" s="10" customFormat="1" ht="32.25" customHeight="1" x14ac:dyDescent="0.3">
      <c r="A16" s="15"/>
      <c r="B16" s="257" t="s">
        <v>172</v>
      </c>
      <c r="D16" s="11" t="s">
        <v>112</v>
      </c>
      <c r="F16" s="337" t="s">
        <v>609</v>
      </c>
      <c r="G16" s="265"/>
      <c r="H16" s="96" t="s">
        <v>113</v>
      </c>
      <c r="I16" s="19" t="s">
        <v>616</v>
      </c>
      <c r="J16" s="402"/>
      <c r="K16" s="265"/>
      <c r="L16" s="44"/>
      <c r="M16" s="265"/>
      <c r="N16" s="44"/>
      <c r="O16" s="265"/>
      <c r="P16" s="44"/>
      <c r="Q16" s="265"/>
      <c r="R16" s="44"/>
      <c r="S16" s="265"/>
    </row>
    <row r="17" spans="1:19" s="10" customFormat="1" ht="32.25" customHeight="1" x14ac:dyDescent="0.3">
      <c r="A17" s="15"/>
      <c r="B17" s="259" t="s">
        <v>173</v>
      </c>
      <c r="D17" s="11" t="s">
        <v>112</v>
      </c>
      <c r="F17" s="337" t="s">
        <v>609</v>
      </c>
      <c r="G17" s="265"/>
      <c r="H17" s="96" t="s">
        <v>113</v>
      </c>
      <c r="I17" s="19" t="s">
        <v>617</v>
      </c>
      <c r="J17" s="402"/>
      <c r="K17" s="265"/>
      <c r="L17" s="44"/>
      <c r="M17" s="265"/>
      <c r="N17" s="44"/>
      <c r="O17" s="265"/>
      <c r="P17" s="44"/>
      <c r="Q17" s="265"/>
      <c r="R17" s="44"/>
      <c r="S17" s="265"/>
    </row>
    <row r="18" spans="1:19" s="10" customFormat="1" ht="32.25" customHeight="1" x14ac:dyDescent="0.3">
      <c r="A18" s="15"/>
      <c r="B18" s="17" t="s">
        <v>174</v>
      </c>
      <c r="D18" s="11" t="s">
        <v>112</v>
      </c>
      <c r="F18" s="337" t="s">
        <v>609</v>
      </c>
      <c r="G18" s="265"/>
      <c r="H18" s="96" t="s">
        <v>113</v>
      </c>
      <c r="I18" s="19" t="s">
        <v>618</v>
      </c>
      <c r="J18" s="403"/>
      <c r="K18" s="265"/>
      <c r="L18" s="44"/>
      <c r="M18" s="265"/>
      <c r="N18" s="44"/>
      <c r="O18" s="265"/>
      <c r="P18" s="44"/>
      <c r="Q18" s="265"/>
      <c r="R18" s="44"/>
      <c r="S18" s="265"/>
    </row>
    <row r="19" spans="1:19" s="264" customFormat="1" x14ac:dyDescent="0.3">
      <c r="A19" s="263"/>
      <c r="B19" s="283"/>
    </row>
  </sheetData>
  <mergeCells count="1">
    <mergeCell ref="J7:J18"/>
  </mergeCells>
  <phoneticPr fontId="72" type="noConversion"/>
  <hyperlinks>
    <hyperlink ref="F7" r:id="rId1"/>
    <hyperlink ref="F8" r:id="rId2"/>
    <hyperlink ref="F9" r:id="rId3"/>
    <hyperlink ref="F10" r:id="rId4"/>
    <hyperlink ref="F11" r:id="rId5"/>
    <hyperlink ref="F12" r:id="rId6"/>
    <hyperlink ref="F13" r:id="rId7"/>
    <hyperlink ref="F14" r:id="rId8"/>
    <hyperlink ref="F15" r:id="rId9"/>
    <hyperlink ref="F16" r:id="rId10"/>
    <hyperlink ref="F17" r:id="rId11"/>
    <hyperlink ref="F18" r:id="rId12"/>
  </hyperlinks>
  <pageMargins left="0.7" right="0.7" top="0.75" bottom="0.75" header="0.3" footer="0.3"/>
  <pageSetup paperSize="8" orientation="landscape" horizontalDpi="1200" verticalDpi="1200"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S25"/>
  <sheetViews>
    <sheetView topLeftCell="C19" zoomScaleNormal="100" zoomScalePageLayoutView="50" workbookViewId="0">
      <selection activeCell="J9" sqref="J9:J24"/>
    </sheetView>
  </sheetViews>
  <sheetFormatPr defaultColWidth="10.5" defaultRowHeight="16.5" x14ac:dyDescent="0.3"/>
  <cols>
    <col min="1" max="1" width="15" style="262" customWidth="1"/>
    <col min="2" max="2" width="65.375" style="279" customWidth="1"/>
    <col min="3" max="3" width="3.375" style="262" customWidth="1"/>
    <col min="4" max="4" width="38.5" style="262" customWidth="1"/>
    <col min="5" max="5" width="3.375" style="262" customWidth="1"/>
    <col min="6" max="6" width="26.375" style="262" customWidth="1"/>
    <col min="7" max="7" width="5.125" style="262" customWidth="1"/>
    <col min="8" max="8" width="26.375" style="262" customWidth="1"/>
    <col min="9" max="9" width="4.625" style="262" customWidth="1"/>
    <col min="10" max="10" width="51" style="262" customWidth="1"/>
    <col min="11" max="11" width="3.375" style="262" customWidth="1"/>
    <col min="12" max="12" width="39.5" style="262" customWidth="1"/>
    <col min="13" max="13" width="3.375" style="262" customWidth="1"/>
    <col min="14" max="14" width="39.5" style="262" customWidth="1"/>
    <col min="15" max="15" width="3.375" style="262" customWidth="1"/>
    <col min="16" max="16" width="39.5" style="262" customWidth="1"/>
    <col min="17" max="17" width="3.375" style="262" customWidth="1"/>
    <col min="18" max="18" width="39.5" style="262" customWidth="1"/>
    <col min="19" max="19" width="3.375" style="262" customWidth="1"/>
    <col min="20" max="16384" width="10.5" style="262"/>
  </cols>
  <sheetData>
    <row r="1" spans="1:19" ht="27" x14ac:dyDescent="0.45">
      <c r="A1" s="261" t="s">
        <v>175</v>
      </c>
    </row>
    <row r="3" spans="1:19" s="45" customFormat="1" ht="126" x14ac:dyDescent="0.25">
      <c r="A3" s="317" t="s">
        <v>176</v>
      </c>
      <c r="B3" s="62" t="s">
        <v>177</v>
      </c>
      <c r="D3" s="11" t="s">
        <v>99</v>
      </c>
      <c r="F3" s="63"/>
      <c r="H3" s="63"/>
      <c r="J3" s="54"/>
      <c r="L3" s="44"/>
      <c r="N3" s="44"/>
      <c r="P3" s="44"/>
      <c r="R3" s="44"/>
    </row>
    <row r="4" spans="1:19" s="43" customFormat="1" ht="19.5" x14ac:dyDescent="0.25">
      <c r="A4" s="61"/>
      <c r="B4" s="52"/>
      <c r="D4" s="52"/>
      <c r="F4" s="52"/>
      <c r="H4" s="52"/>
      <c r="J4" s="53"/>
      <c r="L4" s="53"/>
      <c r="N4" s="53"/>
      <c r="P4" s="53"/>
      <c r="R4" s="53"/>
    </row>
    <row r="5" spans="1:19" s="58" customFormat="1" ht="78" x14ac:dyDescent="0.25">
      <c r="A5" s="56"/>
      <c r="B5" s="95" t="s">
        <v>100</v>
      </c>
      <c r="D5" s="90" t="s">
        <v>101</v>
      </c>
      <c r="E5" s="50"/>
      <c r="F5" s="90" t="s">
        <v>102</v>
      </c>
      <c r="G5" s="50"/>
      <c r="H5" s="90" t="s">
        <v>103</v>
      </c>
      <c r="J5" s="51" t="s">
        <v>104</v>
      </c>
      <c r="K5" s="50"/>
      <c r="L5" s="51" t="s">
        <v>105</v>
      </c>
      <c r="M5" s="50"/>
      <c r="N5" s="51" t="s">
        <v>106</v>
      </c>
      <c r="O5" s="50"/>
      <c r="P5" s="51" t="s">
        <v>107</v>
      </c>
      <c r="Q5" s="50"/>
      <c r="R5" s="51" t="s">
        <v>108</v>
      </c>
      <c r="S5" s="50"/>
    </row>
    <row r="6" spans="1:19" s="43" customFormat="1" ht="19.5" x14ac:dyDescent="0.25">
      <c r="A6" s="61"/>
      <c r="B6" s="52"/>
      <c r="D6" s="52"/>
      <c r="F6" s="52"/>
      <c r="H6" s="52"/>
      <c r="J6" s="53"/>
      <c r="L6" s="53"/>
      <c r="N6" s="53"/>
      <c r="P6" s="53"/>
      <c r="R6" s="53"/>
    </row>
    <row r="7" spans="1:19" s="45" customFormat="1" ht="47.25" x14ac:dyDescent="0.25">
      <c r="A7" s="317" t="s">
        <v>123</v>
      </c>
      <c r="B7" s="62" t="s">
        <v>178</v>
      </c>
      <c r="D7" s="11" t="s">
        <v>125</v>
      </c>
      <c r="F7" s="63"/>
      <c r="H7" s="63"/>
      <c r="J7" s="54"/>
    </row>
    <row r="8" spans="1:19" s="43" customFormat="1" ht="19.5" x14ac:dyDescent="0.25">
      <c r="A8" s="73"/>
      <c r="B8" s="52"/>
      <c r="D8" s="52"/>
      <c r="F8" s="52"/>
      <c r="H8" s="52"/>
      <c r="J8" s="53"/>
    </row>
    <row r="9" spans="1:19" s="10" customFormat="1" ht="51" customHeight="1" x14ac:dyDescent="0.25">
      <c r="A9" s="317" t="s">
        <v>179</v>
      </c>
      <c r="B9" s="31" t="s">
        <v>180</v>
      </c>
      <c r="D9" s="11" t="s">
        <v>112</v>
      </c>
      <c r="F9" s="337" t="s">
        <v>605</v>
      </c>
      <c r="G9" s="19"/>
      <c r="H9" s="96" t="s">
        <v>113</v>
      </c>
      <c r="I9" s="19">
        <v>43</v>
      </c>
      <c r="J9" s="393"/>
      <c r="K9" s="19"/>
      <c r="L9" s="44"/>
      <c r="M9" s="43"/>
      <c r="N9" s="44"/>
      <c r="O9" s="43"/>
      <c r="P9" s="44"/>
      <c r="Q9" s="43"/>
      <c r="R9" s="44"/>
      <c r="S9" s="19"/>
    </row>
    <row r="10" spans="1:19" s="10" customFormat="1" ht="51" customHeight="1" x14ac:dyDescent="0.25">
      <c r="A10" s="386" t="s">
        <v>181</v>
      </c>
      <c r="B10" s="29" t="s">
        <v>182</v>
      </c>
      <c r="D10" s="11" t="s">
        <v>112</v>
      </c>
      <c r="F10" s="337" t="s">
        <v>605</v>
      </c>
      <c r="G10" s="19"/>
      <c r="H10" s="96" t="s">
        <v>113</v>
      </c>
      <c r="I10" s="19">
        <v>43</v>
      </c>
      <c r="J10" s="394"/>
      <c r="K10" s="43"/>
      <c r="L10" s="44"/>
      <c r="M10" s="43"/>
      <c r="N10" s="44"/>
      <c r="O10" s="43"/>
      <c r="P10" s="44"/>
      <c r="Q10" s="43"/>
      <c r="R10" s="44"/>
      <c r="S10" s="43"/>
    </row>
    <row r="11" spans="1:19" s="10" customFormat="1" ht="51" customHeight="1" x14ac:dyDescent="0.25">
      <c r="A11" s="397"/>
      <c r="B11" s="30" t="s">
        <v>183</v>
      </c>
      <c r="D11" s="11" t="s">
        <v>112</v>
      </c>
      <c r="F11" s="96" t="s">
        <v>65</v>
      </c>
      <c r="G11" s="19" t="s">
        <v>602</v>
      </c>
      <c r="H11" s="96" t="s">
        <v>113</v>
      </c>
      <c r="I11" s="19" t="s">
        <v>602</v>
      </c>
      <c r="J11" s="394"/>
      <c r="K11" s="45"/>
      <c r="L11" s="44"/>
      <c r="M11" s="45"/>
      <c r="N11" s="44"/>
      <c r="O11" s="45"/>
      <c r="P11" s="44"/>
      <c r="Q11" s="45"/>
      <c r="R11" s="44"/>
      <c r="S11" s="45"/>
    </row>
    <row r="12" spans="1:19" s="10" customFormat="1" ht="51" customHeight="1" x14ac:dyDescent="0.25">
      <c r="A12" s="397"/>
      <c r="B12" s="30" t="s">
        <v>184</v>
      </c>
      <c r="D12" s="11" t="s">
        <v>112</v>
      </c>
      <c r="F12" s="96" t="s">
        <v>65</v>
      </c>
      <c r="G12" s="19" t="s">
        <v>602</v>
      </c>
      <c r="H12" s="96" t="s">
        <v>113</v>
      </c>
      <c r="I12" s="19" t="s">
        <v>602</v>
      </c>
      <c r="J12" s="394"/>
      <c r="K12" s="43"/>
      <c r="L12" s="44"/>
      <c r="M12" s="43"/>
      <c r="N12" s="44"/>
      <c r="O12" s="43"/>
      <c r="P12" s="44"/>
      <c r="Q12" s="43"/>
      <c r="R12" s="44"/>
      <c r="S12" s="43"/>
    </row>
    <row r="13" spans="1:19" s="10" customFormat="1" ht="51" customHeight="1" x14ac:dyDescent="0.25">
      <c r="A13" s="397"/>
      <c r="B13" s="30" t="s">
        <v>185</v>
      </c>
      <c r="D13" s="11" t="s">
        <v>112</v>
      </c>
      <c r="F13" s="96" t="s">
        <v>65</v>
      </c>
      <c r="G13" s="19" t="s">
        <v>602</v>
      </c>
      <c r="H13" s="96" t="s">
        <v>113</v>
      </c>
      <c r="I13" s="19" t="s">
        <v>602</v>
      </c>
      <c r="J13" s="394"/>
      <c r="K13" s="19"/>
      <c r="L13" s="44"/>
      <c r="M13" s="19"/>
      <c r="N13" s="44"/>
      <c r="O13" s="19"/>
      <c r="P13" s="44"/>
      <c r="Q13" s="19"/>
      <c r="R13" s="44"/>
      <c r="S13" s="19"/>
    </row>
    <row r="14" spans="1:19" s="10" customFormat="1" ht="51" customHeight="1" x14ac:dyDescent="0.25">
      <c r="A14" s="397"/>
      <c r="B14" s="30" t="s">
        <v>186</v>
      </c>
      <c r="D14" s="11" t="s">
        <v>112</v>
      </c>
      <c r="F14" s="96" t="s">
        <v>65</v>
      </c>
      <c r="G14" s="19" t="s">
        <v>602</v>
      </c>
      <c r="H14" s="96" t="s">
        <v>113</v>
      </c>
      <c r="I14" s="19" t="s">
        <v>602</v>
      </c>
      <c r="J14" s="394"/>
      <c r="K14" s="19"/>
      <c r="L14" s="44"/>
      <c r="M14" s="19"/>
      <c r="N14" s="44"/>
      <c r="O14" s="19"/>
      <c r="P14" s="44"/>
      <c r="Q14" s="19"/>
      <c r="R14" s="44"/>
      <c r="S14" s="19"/>
    </row>
    <row r="15" spans="1:19" s="10" customFormat="1" ht="51" customHeight="1" x14ac:dyDescent="0.25">
      <c r="A15" s="397"/>
      <c r="B15" s="30" t="s">
        <v>187</v>
      </c>
      <c r="D15" s="11" t="s">
        <v>112</v>
      </c>
      <c r="F15" s="96" t="s">
        <v>65</v>
      </c>
      <c r="G15" s="19" t="s">
        <v>602</v>
      </c>
      <c r="H15" s="96" t="s">
        <v>113</v>
      </c>
      <c r="I15" s="19" t="s">
        <v>602</v>
      </c>
      <c r="J15" s="394"/>
      <c r="K15" s="19"/>
      <c r="L15" s="44"/>
      <c r="M15" s="19"/>
      <c r="N15" s="44"/>
      <c r="O15" s="19"/>
      <c r="P15" s="44"/>
      <c r="Q15" s="19"/>
      <c r="R15" s="44"/>
      <c r="S15" s="19"/>
    </row>
    <row r="16" spans="1:19" s="10" customFormat="1" ht="51" customHeight="1" x14ac:dyDescent="0.3">
      <c r="A16" s="386" t="s">
        <v>188</v>
      </c>
      <c r="B16" s="31" t="s">
        <v>189</v>
      </c>
      <c r="D16" s="11" t="s">
        <v>112</v>
      </c>
      <c r="F16" s="96" t="s">
        <v>65</v>
      </c>
      <c r="G16" s="19" t="s">
        <v>602</v>
      </c>
      <c r="H16" s="96" t="s">
        <v>113</v>
      </c>
      <c r="I16" s="19" t="s">
        <v>602</v>
      </c>
      <c r="J16" s="394"/>
      <c r="K16" s="265"/>
      <c r="L16" s="44"/>
      <c r="M16" s="265"/>
      <c r="N16" s="44"/>
      <c r="O16" s="265"/>
      <c r="P16" s="44"/>
      <c r="Q16" s="265"/>
      <c r="R16" s="44"/>
      <c r="S16" s="265"/>
    </row>
    <row r="17" spans="1:19" s="10" customFormat="1" ht="51" customHeight="1" x14ac:dyDescent="0.3">
      <c r="A17" s="397"/>
      <c r="B17" s="31" t="s">
        <v>190</v>
      </c>
      <c r="D17" s="11" t="s">
        <v>112</v>
      </c>
      <c r="F17" s="96" t="s">
        <v>65</v>
      </c>
      <c r="G17" s="19" t="s">
        <v>602</v>
      </c>
      <c r="H17" s="96" t="s">
        <v>113</v>
      </c>
      <c r="I17" s="19" t="s">
        <v>602</v>
      </c>
      <c r="J17" s="394"/>
      <c r="K17" s="265"/>
      <c r="L17" s="44"/>
      <c r="M17" s="265"/>
      <c r="N17" s="44"/>
      <c r="O17" s="265"/>
      <c r="P17" s="44"/>
      <c r="Q17" s="265"/>
      <c r="R17" s="44"/>
      <c r="S17" s="265"/>
    </row>
    <row r="18" spans="1:19" s="10" customFormat="1" ht="51" customHeight="1" x14ac:dyDescent="0.3">
      <c r="A18" s="386" t="s">
        <v>191</v>
      </c>
      <c r="B18" s="30" t="s">
        <v>192</v>
      </c>
      <c r="D18" s="11" t="s">
        <v>112</v>
      </c>
      <c r="F18" s="96" t="s">
        <v>65</v>
      </c>
      <c r="G18" s="19" t="s">
        <v>602</v>
      </c>
      <c r="H18" s="96" t="s">
        <v>113</v>
      </c>
      <c r="I18" s="19" t="s">
        <v>602</v>
      </c>
      <c r="J18" s="394"/>
      <c r="K18" s="265"/>
      <c r="L18" s="44"/>
      <c r="M18" s="265"/>
      <c r="N18" s="44"/>
      <c r="O18" s="265"/>
      <c r="P18" s="44"/>
      <c r="Q18" s="265"/>
      <c r="R18" s="44"/>
      <c r="S18" s="265"/>
    </row>
    <row r="19" spans="1:19" s="10" customFormat="1" ht="51" customHeight="1" x14ac:dyDescent="0.3">
      <c r="A19" s="397"/>
      <c r="B19" s="30" t="s">
        <v>193</v>
      </c>
      <c r="D19" s="11" t="s">
        <v>112</v>
      </c>
      <c r="F19" s="96" t="s">
        <v>65</v>
      </c>
      <c r="G19" s="19" t="s">
        <v>602</v>
      </c>
      <c r="H19" s="96" t="s">
        <v>113</v>
      </c>
      <c r="I19" s="19" t="s">
        <v>602</v>
      </c>
      <c r="J19" s="394"/>
      <c r="K19" s="265"/>
      <c r="L19" s="44"/>
      <c r="M19" s="265"/>
      <c r="N19" s="44"/>
      <c r="O19" s="265"/>
      <c r="P19" s="44"/>
      <c r="Q19" s="265"/>
      <c r="R19" s="44"/>
      <c r="S19" s="265"/>
    </row>
    <row r="20" spans="1:19" s="10" customFormat="1" ht="51" customHeight="1" x14ac:dyDescent="0.3">
      <c r="A20" s="397"/>
      <c r="B20" s="30" t="s">
        <v>194</v>
      </c>
      <c r="D20" s="11" t="s">
        <v>112</v>
      </c>
      <c r="F20" s="96" t="s">
        <v>65</v>
      </c>
      <c r="G20" s="19" t="s">
        <v>602</v>
      </c>
      <c r="H20" s="96" t="s">
        <v>113</v>
      </c>
      <c r="I20" s="19" t="s">
        <v>602</v>
      </c>
      <c r="J20" s="394"/>
      <c r="K20" s="265"/>
      <c r="L20" s="44"/>
      <c r="M20" s="265"/>
      <c r="N20" s="44"/>
      <c r="O20" s="265"/>
      <c r="P20" s="44"/>
      <c r="Q20" s="265"/>
      <c r="R20" s="44"/>
      <c r="S20" s="265"/>
    </row>
    <row r="21" spans="1:19" s="10" customFormat="1" ht="51" customHeight="1" x14ac:dyDescent="0.3">
      <c r="A21" s="397"/>
      <c r="B21" s="30" t="s">
        <v>195</v>
      </c>
      <c r="D21" s="11" t="s">
        <v>112</v>
      </c>
      <c r="F21" s="96" t="s">
        <v>65</v>
      </c>
      <c r="G21" s="19" t="s">
        <v>602</v>
      </c>
      <c r="H21" s="96" t="s">
        <v>113</v>
      </c>
      <c r="I21" s="19" t="s">
        <v>602</v>
      </c>
      <c r="J21" s="394"/>
      <c r="K21" s="265"/>
      <c r="L21" s="44"/>
      <c r="M21" s="265"/>
      <c r="N21" s="44"/>
      <c r="O21" s="265"/>
      <c r="P21" s="44"/>
      <c r="Q21" s="265"/>
      <c r="R21" s="44"/>
      <c r="S21" s="265"/>
    </row>
    <row r="22" spans="1:19" s="10" customFormat="1" ht="51" customHeight="1" x14ac:dyDescent="0.3">
      <c r="A22" s="386" t="s">
        <v>196</v>
      </c>
      <c r="B22" s="30" t="s">
        <v>197</v>
      </c>
      <c r="D22" s="11" t="s">
        <v>112</v>
      </c>
      <c r="F22" s="96" t="s">
        <v>65</v>
      </c>
      <c r="G22" s="19" t="s">
        <v>602</v>
      </c>
      <c r="H22" s="96" t="s">
        <v>113</v>
      </c>
      <c r="I22" s="19" t="s">
        <v>602</v>
      </c>
      <c r="J22" s="394"/>
      <c r="K22" s="265"/>
      <c r="L22" s="44"/>
      <c r="M22" s="265"/>
      <c r="N22" s="44"/>
      <c r="O22" s="265"/>
      <c r="P22" s="44"/>
      <c r="Q22" s="265"/>
      <c r="R22" s="44"/>
      <c r="S22" s="265"/>
    </row>
    <row r="23" spans="1:19" s="10" customFormat="1" ht="51" customHeight="1" x14ac:dyDescent="0.3">
      <c r="A23" s="397"/>
      <c r="B23" s="30" t="s">
        <v>198</v>
      </c>
      <c r="D23" s="11" t="s">
        <v>112</v>
      </c>
      <c r="F23" s="96" t="s">
        <v>65</v>
      </c>
      <c r="G23" s="19" t="s">
        <v>602</v>
      </c>
      <c r="H23" s="96" t="s">
        <v>113</v>
      </c>
      <c r="I23" s="19" t="s">
        <v>602</v>
      </c>
      <c r="J23" s="394"/>
      <c r="K23" s="265"/>
      <c r="L23" s="44"/>
      <c r="M23" s="265"/>
      <c r="N23" s="44"/>
      <c r="O23" s="265"/>
      <c r="P23" s="44"/>
      <c r="Q23" s="265"/>
      <c r="R23" s="44"/>
      <c r="S23" s="265"/>
    </row>
    <row r="24" spans="1:19" s="10" customFormat="1" ht="51" customHeight="1" x14ac:dyDescent="0.3">
      <c r="A24" s="317" t="s">
        <v>199</v>
      </c>
      <c r="B24" s="30" t="s">
        <v>200</v>
      </c>
      <c r="D24" s="11" t="s">
        <v>112</v>
      </c>
      <c r="F24" s="96" t="s">
        <v>65</v>
      </c>
      <c r="G24" s="19" t="s">
        <v>602</v>
      </c>
      <c r="H24" s="96" t="s">
        <v>113</v>
      </c>
      <c r="I24" s="19" t="s">
        <v>602</v>
      </c>
      <c r="J24" s="395"/>
      <c r="K24" s="265"/>
      <c r="L24" s="44"/>
      <c r="M24" s="265"/>
      <c r="N24" s="44"/>
      <c r="O24" s="265"/>
      <c r="P24" s="44"/>
      <c r="Q24" s="265"/>
      <c r="R24" s="44"/>
      <c r="S24" s="265"/>
    </row>
    <row r="25" spans="1:19" s="264" customFormat="1" x14ac:dyDescent="0.3">
      <c r="A25" s="263"/>
      <c r="B25" s="280"/>
    </row>
  </sheetData>
  <mergeCells count="5">
    <mergeCell ref="A10:A15"/>
    <mergeCell ref="A16:A17"/>
    <mergeCell ref="A18:A21"/>
    <mergeCell ref="A22:A23"/>
    <mergeCell ref="J9:J24"/>
  </mergeCells>
  <hyperlinks>
    <hyperlink ref="F9" r:id="rId1"/>
    <hyperlink ref="F10" r:id="rId2"/>
  </hyperlinks>
  <pageMargins left="0.7" right="0.7" top="0.75" bottom="0.75" header="0.3" footer="0.3"/>
  <pageSetup paperSize="8" orientation="landscape" horizontalDpi="1200" verticalDpi="1200"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L10"/>
  <sheetViews>
    <sheetView topLeftCell="B8" zoomScaleNormal="100" zoomScalePageLayoutView="60" workbookViewId="0">
      <selection activeCell="F11" sqref="F11"/>
    </sheetView>
  </sheetViews>
  <sheetFormatPr defaultColWidth="10.5" defaultRowHeight="16.5" x14ac:dyDescent="0.3"/>
  <cols>
    <col min="1" max="1" width="18.375" style="262" customWidth="1"/>
    <col min="2" max="2" width="37.5" style="262" customWidth="1"/>
    <col min="3" max="3" width="3" style="262" customWidth="1"/>
    <col min="4" max="4" width="39" style="262" customWidth="1"/>
    <col min="5" max="5" width="3" style="262" customWidth="1"/>
    <col min="6" max="6" width="28.5" style="262" customWidth="1"/>
    <col min="7" max="7" width="3" style="262" customWidth="1"/>
    <col min="8" max="8" width="28.5" style="262" customWidth="1"/>
    <col min="9" max="9" width="7.125" style="262" customWidth="1"/>
    <col min="10" max="10" width="39.5" style="262" customWidth="1"/>
    <col min="11" max="11" width="3" style="262" customWidth="1"/>
    <col min="12" max="12" width="39.5" style="262" customWidth="1"/>
    <col min="13" max="13" width="3" style="262" customWidth="1"/>
    <col min="14" max="14" width="39.5" style="262" customWidth="1"/>
    <col min="15" max="15" width="3" style="262" customWidth="1"/>
    <col min="16" max="16" width="39.5" style="262" customWidth="1"/>
    <col min="17" max="17" width="3" style="262" customWidth="1"/>
    <col min="18" max="18" width="39.5" style="262" customWidth="1"/>
    <col min="19" max="19" width="3" style="262" customWidth="1"/>
    <col min="20" max="16384" width="10.5" style="262"/>
  </cols>
  <sheetData>
    <row r="1" spans="1:298" ht="27" x14ac:dyDescent="0.45">
      <c r="A1" s="261" t="s">
        <v>201</v>
      </c>
    </row>
    <row r="3" spans="1:298" s="35" customFormat="1" ht="94.5" x14ac:dyDescent="0.25">
      <c r="A3" s="36" t="s">
        <v>202</v>
      </c>
      <c r="B3" s="37" t="s">
        <v>203</v>
      </c>
      <c r="C3" s="38"/>
      <c r="D3" s="11" t="s">
        <v>99</v>
      </c>
      <c r="E3" s="38"/>
      <c r="F3" s="39"/>
      <c r="G3" s="38"/>
      <c r="H3" s="39"/>
      <c r="I3" s="38"/>
      <c r="J3" s="7"/>
      <c r="L3" s="41"/>
      <c r="N3" s="41"/>
      <c r="P3" s="41"/>
      <c r="R3" s="41"/>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4"/>
      <c r="BS3" s="34"/>
      <c r="BT3" s="34"/>
      <c r="BU3" s="34"/>
      <c r="BV3" s="34"/>
      <c r="BW3" s="34"/>
      <c r="BX3" s="34"/>
      <c r="BY3" s="34"/>
      <c r="BZ3" s="34"/>
      <c r="CA3" s="34"/>
      <c r="CB3" s="34"/>
      <c r="CC3" s="34"/>
      <c r="CD3" s="34"/>
      <c r="CE3" s="34"/>
      <c r="CF3" s="34"/>
      <c r="CG3" s="34"/>
      <c r="CH3" s="34"/>
      <c r="CI3" s="34"/>
      <c r="CJ3" s="34"/>
      <c r="CK3" s="34"/>
      <c r="CL3" s="34"/>
      <c r="CM3" s="34"/>
      <c r="CN3" s="34"/>
      <c r="CO3" s="34"/>
      <c r="CP3" s="34"/>
      <c r="CQ3" s="34"/>
      <c r="CR3" s="34"/>
      <c r="CS3" s="34"/>
      <c r="CT3" s="34"/>
      <c r="CU3" s="34"/>
      <c r="CV3" s="34"/>
      <c r="CW3" s="34"/>
      <c r="CX3" s="34"/>
      <c r="CY3" s="34"/>
      <c r="CZ3" s="34"/>
      <c r="DA3" s="34"/>
      <c r="DB3" s="34"/>
      <c r="DC3" s="34"/>
      <c r="DD3" s="34"/>
      <c r="DE3" s="34"/>
      <c r="DF3" s="34"/>
      <c r="DG3" s="34"/>
      <c r="DH3" s="34"/>
      <c r="DI3" s="34"/>
      <c r="DJ3" s="34"/>
      <c r="DK3" s="34"/>
      <c r="DL3" s="34"/>
      <c r="DM3" s="34"/>
      <c r="DN3" s="34"/>
      <c r="DO3" s="34"/>
      <c r="DP3" s="34"/>
      <c r="DQ3" s="34"/>
      <c r="DR3" s="34"/>
      <c r="DS3" s="34"/>
      <c r="DT3" s="34"/>
      <c r="DU3" s="34"/>
      <c r="DV3" s="34"/>
      <c r="DW3" s="34"/>
      <c r="DX3" s="34"/>
      <c r="DY3" s="34"/>
      <c r="DZ3" s="34"/>
      <c r="EA3" s="34"/>
      <c r="EB3" s="34"/>
      <c r="EC3" s="34"/>
      <c r="ED3" s="34"/>
      <c r="EE3" s="34"/>
      <c r="EF3" s="34"/>
      <c r="EG3" s="34"/>
      <c r="EH3" s="34"/>
      <c r="EI3" s="34"/>
      <c r="EJ3" s="34"/>
      <c r="EK3" s="34"/>
      <c r="EL3" s="34"/>
      <c r="EM3" s="34"/>
      <c r="EN3" s="34"/>
      <c r="EO3" s="34"/>
      <c r="EP3" s="34"/>
      <c r="EQ3" s="34"/>
      <c r="ER3" s="34"/>
      <c r="ES3" s="34"/>
      <c r="ET3" s="34"/>
      <c r="EU3" s="34"/>
      <c r="EV3" s="34"/>
      <c r="EW3" s="34"/>
      <c r="EX3" s="34"/>
      <c r="EY3" s="34"/>
      <c r="EZ3" s="34"/>
      <c r="FA3" s="34"/>
      <c r="FB3" s="34"/>
      <c r="FC3" s="34"/>
      <c r="FD3" s="34"/>
      <c r="FE3" s="34"/>
      <c r="FF3" s="34"/>
      <c r="FG3" s="34"/>
      <c r="FH3" s="34"/>
      <c r="FI3" s="34"/>
      <c r="FJ3" s="34"/>
      <c r="FK3" s="34"/>
      <c r="FL3" s="34"/>
      <c r="FM3" s="34"/>
      <c r="FN3" s="34"/>
      <c r="FO3" s="34"/>
      <c r="FP3" s="34"/>
      <c r="FQ3" s="34"/>
      <c r="FR3" s="34"/>
      <c r="FS3" s="34"/>
      <c r="FT3" s="34"/>
      <c r="FU3" s="34"/>
      <c r="FV3" s="34"/>
      <c r="FW3" s="34"/>
      <c r="FX3" s="34"/>
      <c r="FY3" s="34"/>
      <c r="FZ3" s="34"/>
      <c r="GA3" s="34"/>
      <c r="GB3" s="34"/>
      <c r="GC3" s="34"/>
      <c r="GD3" s="34"/>
      <c r="GE3" s="34"/>
      <c r="GF3" s="34"/>
      <c r="GG3" s="34"/>
      <c r="GH3" s="34"/>
      <c r="GI3" s="34"/>
      <c r="GJ3" s="34"/>
      <c r="GK3" s="34"/>
      <c r="GL3" s="34"/>
      <c r="GM3" s="34"/>
      <c r="GN3" s="34"/>
      <c r="GO3" s="34"/>
      <c r="GP3" s="34"/>
      <c r="GQ3" s="34"/>
      <c r="GR3" s="34"/>
      <c r="GS3" s="34"/>
      <c r="GT3" s="34"/>
      <c r="GU3" s="34"/>
      <c r="GV3" s="34"/>
      <c r="GW3" s="34"/>
      <c r="GX3" s="34"/>
      <c r="GY3" s="34"/>
      <c r="GZ3" s="34"/>
      <c r="HA3" s="34"/>
      <c r="HB3" s="34"/>
      <c r="HC3" s="34"/>
      <c r="HD3" s="34"/>
      <c r="HE3" s="34"/>
      <c r="HF3" s="34"/>
      <c r="HG3" s="34"/>
      <c r="HH3" s="34"/>
      <c r="HI3" s="34"/>
      <c r="HJ3" s="34"/>
      <c r="HK3" s="34"/>
      <c r="HL3" s="34"/>
      <c r="HM3" s="34"/>
      <c r="HN3" s="34"/>
      <c r="HO3" s="34"/>
      <c r="HP3" s="34"/>
      <c r="HQ3" s="34"/>
      <c r="HR3" s="34"/>
      <c r="HS3" s="34"/>
      <c r="HT3" s="34"/>
      <c r="HU3" s="34"/>
      <c r="HV3" s="34"/>
      <c r="HW3" s="34"/>
      <c r="HX3" s="34"/>
      <c r="HY3" s="34"/>
      <c r="HZ3" s="34"/>
      <c r="IA3" s="34"/>
      <c r="IB3" s="34"/>
      <c r="IC3" s="34"/>
      <c r="ID3" s="34"/>
      <c r="IE3" s="34"/>
      <c r="IF3" s="34"/>
      <c r="IG3" s="34"/>
      <c r="IH3" s="34"/>
      <c r="II3" s="34"/>
      <c r="IJ3" s="34"/>
      <c r="IK3" s="34"/>
      <c r="IL3" s="34"/>
      <c r="IM3" s="34"/>
      <c r="IN3" s="34"/>
      <c r="IO3" s="34"/>
      <c r="IP3" s="34"/>
      <c r="IQ3" s="34"/>
      <c r="IR3" s="34"/>
      <c r="IS3" s="34"/>
      <c r="IT3" s="34"/>
      <c r="IU3" s="34"/>
      <c r="IV3" s="34"/>
      <c r="IW3" s="34"/>
      <c r="IX3" s="34"/>
      <c r="IY3" s="34"/>
      <c r="IZ3" s="34"/>
      <c r="JA3" s="34"/>
      <c r="JB3" s="34"/>
      <c r="JC3" s="34"/>
      <c r="JD3" s="34"/>
      <c r="JE3" s="34"/>
      <c r="JF3" s="34"/>
      <c r="JG3" s="34"/>
      <c r="JH3" s="34"/>
      <c r="JI3" s="34"/>
      <c r="JJ3" s="34"/>
      <c r="JK3" s="34"/>
      <c r="JL3" s="34"/>
      <c r="JM3" s="34"/>
      <c r="JN3" s="34"/>
      <c r="JO3" s="34"/>
      <c r="JP3" s="34"/>
      <c r="JQ3" s="34"/>
      <c r="JR3" s="34"/>
      <c r="JS3" s="34"/>
      <c r="JT3" s="34"/>
      <c r="JU3" s="34"/>
      <c r="JV3" s="34"/>
      <c r="JW3" s="34"/>
      <c r="JX3" s="34"/>
      <c r="JY3" s="34"/>
      <c r="JZ3" s="34"/>
      <c r="KA3" s="34"/>
      <c r="KB3" s="34"/>
      <c r="KC3" s="34"/>
      <c r="KD3" s="34"/>
      <c r="KE3" s="34"/>
      <c r="KF3" s="34"/>
      <c r="KG3" s="34"/>
      <c r="KH3" s="34"/>
      <c r="KI3" s="34"/>
      <c r="KJ3" s="34"/>
      <c r="KK3" s="34"/>
      <c r="KL3" s="34"/>
    </row>
    <row r="4" spans="1:298" s="4" customFormat="1" ht="19.5" x14ac:dyDescent="0.25">
      <c r="B4" s="2"/>
      <c r="C4" s="1"/>
      <c r="D4" s="2"/>
      <c r="E4" s="1"/>
      <c r="F4" s="2"/>
      <c r="G4" s="1"/>
      <c r="H4" s="2"/>
      <c r="I4" s="1"/>
      <c r="J4" s="3"/>
      <c r="L4" s="3"/>
      <c r="N4" s="3"/>
      <c r="P4" s="3"/>
      <c r="R4" s="3"/>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row>
    <row r="5" spans="1:298" s="4" customFormat="1" ht="97.5" x14ac:dyDescent="0.25">
      <c r="A5" s="1"/>
      <c r="B5" s="2" t="s">
        <v>100</v>
      </c>
      <c r="C5" s="1"/>
      <c r="D5" s="90" t="s">
        <v>101</v>
      </c>
      <c r="E5" s="50"/>
      <c r="F5" s="90" t="s">
        <v>102</v>
      </c>
      <c r="G5" s="50"/>
      <c r="H5" s="90" t="s">
        <v>103</v>
      </c>
      <c r="I5" s="58"/>
      <c r="J5" s="51" t="s">
        <v>104</v>
      </c>
      <c r="K5" s="32"/>
      <c r="L5" s="33" t="s">
        <v>105</v>
      </c>
      <c r="M5" s="32"/>
      <c r="N5" s="33" t="s">
        <v>106</v>
      </c>
      <c r="O5" s="32"/>
      <c r="P5" s="33" t="s">
        <v>107</v>
      </c>
      <c r="Q5" s="32"/>
      <c r="R5" s="33" t="s">
        <v>108</v>
      </c>
      <c r="S5" s="32"/>
    </row>
    <row r="6" spans="1:298" s="4" customFormat="1" ht="19.5" x14ac:dyDescent="0.25">
      <c r="B6" s="2"/>
      <c r="C6" s="1"/>
      <c r="D6" s="2"/>
      <c r="E6" s="1"/>
      <c r="F6" s="2"/>
      <c r="G6" s="1"/>
      <c r="H6" s="2"/>
      <c r="I6" s="1"/>
      <c r="J6" s="3"/>
      <c r="L6" s="3"/>
      <c r="N6" s="3"/>
      <c r="P6" s="3"/>
      <c r="R6" s="3"/>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row>
    <row r="7" spans="1:298" s="260" customFormat="1" ht="114.95" customHeight="1" x14ac:dyDescent="0.25">
      <c r="A7" s="14"/>
      <c r="B7" s="276" t="s">
        <v>204</v>
      </c>
      <c r="C7" s="8"/>
      <c r="D7" s="9" t="s">
        <v>112</v>
      </c>
      <c r="E7" s="8"/>
      <c r="F7" s="337" t="s">
        <v>599</v>
      </c>
      <c r="G7" s="20"/>
      <c r="H7" s="96" t="s">
        <v>113</v>
      </c>
      <c r="I7" s="20" t="s">
        <v>620</v>
      </c>
      <c r="J7" s="404"/>
      <c r="K7" s="21"/>
      <c r="L7" s="41"/>
      <c r="M7" s="21"/>
      <c r="N7" s="41"/>
      <c r="O7" s="21"/>
      <c r="P7" s="41"/>
      <c r="Q7" s="21"/>
      <c r="R7" s="41"/>
      <c r="S7" s="21"/>
      <c r="T7" s="318"/>
      <c r="U7" s="318"/>
      <c r="V7" s="318"/>
      <c r="W7" s="318"/>
      <c r="X7" s="318"/>
      <c r="Y7" s="318"/>
      <c r="Z7" s="318"/>
      <c r="AA7" s="318"/>
      <c r="AB7" s="318"/>
      <c r="AC7" s="318"/>
      <c r="AD7" s="318"/>
      <c r="AE7" s="318"/>
      <c r="AF7" s="318"/>
      <c r="AG7" s="318"/>
      <c r="AH7" s="318"/>
      <c r="AI7" s="318"/>
      <c r="AJ7" s="318"/>
      <c r="AK7" s="318"/>
      <c r="AL7" s="318"/>
      <c r="AM7" s="318"/>
      <c r="AN7" s="318"/>
      <c r="AO7" s="318"/>
      <c r="AP7" s="318"/>
      <c r="AQ7" s="318"/>
      <c r="AR7" s="318"/>
      <c r="AS7" s="318"/>
      <c r="AT7" s="318"/>
      <c r="AU7" s="318"/>
      <c r="AV7" s="318"/>
      <c r="AW7" s="318"/>
      <c r="AX7" s="318"/>
      <c r="AY7" s="318"/>
      <c r="AZ7" s="318"/>
      <c r="BA7" s="318"/>
      <c r="BB7" s="318"/>
      <c r="BC7" s="318"/>
      <c r="BD7" s="318"/>
      <c r="BE7" s="318"/>
      <c r="BF7" s="318"/>
      <c r="BG7" s="318"/>
      <c r="BH7" s="318"/>
      <c r="BI7" s="318"/>
      <c r="BJ7" s="318"/>
      <c r="BK7" s="318"/>
      <c r="BL7" s="318"/>
      <c r="BM7" s="318"/>
      <c r="BN7" s="318"/>
      <c r="BO7" s="318"/>
      <c r="BP7" s="318"/>
      <c r="BQ7" s="318"/>
      <c r="BR7" s="318"/>
      <c r="BS7" s="318"/>
      <c r="BT7" s="318"/>
      <c r="BU7" s="318"/>
      <c r="BV7" s="318"/>
      <c r="BW7" s="318"/>
      <c r="BX7" s="318"/>
      <c r="BY7" s="318"/>
      <c r="BZ7" s="318"/>
      <c r="CA7" s="318"/>
      <c r="CB7" s="318"/>
      <c r="CC7" s="318"/>
      <c r="CD7" s="318"/>
      <c r="CE7" s="318"/>
      <c r="CF7" s="318"/>
      <c r="CG7" s="318"/>
      <c r="CH7" s="318"/>
      <c r="CI7" s="318"/>
      <c r="CJ7" s="318"/>
      <c r="CK7" s="318"/>
      <c r="CL7" s="318"/>
      <c r="CM7" s="318"/>
      <c r="CN7" s="318"/>
      <c r="CO7" s="318"/>
      <c r="CP7" s="318"/>
      <c r="CQ7" s="318"/>
      <c r="CR7" s="318"/>
      <c r="CS7" s="318"/>
      <c r="CT7" s="318"/>
      <c r="CU7" s="318"/>
      <c r="CV7" s="318"/>
      <c r="CW7" s="318"/>
      <c r="CX7" s="318"/>
      <c r="CY7" s="318"/>
      <c r="CZ7" s="318"/>
      <c r="DA7" s="318"/>
      <c r="DB7" s="318"/>
      <c r="DC7" s="318"/>
      <c r="DD7" s="318"/>
      <c r="DE7" s="318"/>
      <c r="DF7" s="318"/>
      <c r="DG7" s="318"/>
      <c r="DH7" s="318"/>
      <c r="DI7" s="318"/>
      <c r="DJ7" s="318"/>
      <c r="DK7" s="318"/>
      <c r="DL7" s="318"/>
      <c r="DM7" s="318"/>
      <c r="DN7" s="318"/>
      <c r="DO7" s="318"/>
      <c r="DP7" s="318"/>
      <c r="DQ7" s="318"/>
      <c r="DR7" s="318"/>
      <c r="DS7" s="318"/>
      <c r="DT7" s="318"/>
      <c r="DU7" s="318"/>
      <c r="DV7" s="318"/>
      <c r="DW7" s="318"/>
      <c r="DX7" s="318"/>
      <c r="DY7" s="318"/>
      <c r="DZ7" s="318"/>
      <c r="EA7" s="318"/>
      <c r="EB7" s="318"/>
      <c r="EC7" s="318"/>
      <c r="ED7" s="318"/>
      <c r="EE7" s="318"/>
      <c r="EF7" s="318"/>
      <c r="EG7" s="318"/>
      <c r="EH7" s="318"/>
      <c r="EI7" s="318"/>
      <c r="EJ7" s="318"/>
      <c r="EK7" s="318"/>
      <c r="EL7" s="318"/>
      <c r="EM7" s="318"/>
      <c r="EN7" s="318"/>
      <c r="EO7" s="318"/>
      <c r="EP7" s="318"/>
      <c r="EQ7" s="318"/>
      <c r="ER7" s="318"/>
      <c r="ES7" s="318"/>
      <c r="ET7" s="318"/>
      <c r="EU7" s="318"/>
      <c r="EV7" s="318"/>
      <c r="EW7" s="318"/>
      <c r="EX7" s="318"/>
      <c r="EY7" s="318"/>
      <c r="EZ7" s="318"/>
      <c r="FA7" s="318"/>
      <c r="FB7" s="318"/>
      <c r="FC7" s="318"/>
      <c r="FD7" s="318"/>
      <c r="FE7" s="318"/>
      <c r="FF7" s="318"/>
      <c r="FG7" s="318"/>
      <c r="FH7" s="318"/>
      <c r="FI7" s="318"/>
      <c r="FJ7" s="318"/>
      <c r="FK7" s="318"/>
      <c r="FL7" s="318"/>
      <c r="FM7" s="318"/>
      <c r="FN7" s="318"/>
      <c r="FO7" s="318"/>
      <c r="FP7" s="318"/>
      <c r="FQ7" s="318"/>
      <c r="FR7" s="318"/>
      <c r="FS7" s="318"/>
      <c r="FT7" s="318"/>
      <c r="FU7" s="318"/>
      <c r="FV7" s="318"/>
      <c r="FW7" s="318"/>
      <c r="FX7" s="318"/>
      <c r="FY7" s="318"/>
      <c r="FZ7" s="318"/>
      <c r="GA7" s="318"/>
      <c r="GB7" s="318"/>
      <c r="GC7" s="318"/>
      <c r="GD7" s="318"/>
      <c r="GE7" s="318"/>
      <c r="GF7" s="318"/>
      <c r="GG7" s="318"/>
      <c r="GH7" s="318"/>
      <c r="GI7" s="318"/>
      <c r="GJ7" s="318"/>
      <c r="GK7" s="318"/>
      <c r="GL7" s="318"/>
      <c r="GM7" s="318"/>
      <c r="GN7" s="318"/>
      <c r="GO7" s="318"/>
      <c r="GP7" s="318"/>
      <c r="GQ7" s="318"/>
      <c r="GR7" s="318"/>
      <c r="GS7" s="318"/>
      <c r="GT7" s="318"/>
      <c r="GU7" s="318"/>
      <c r="GV7" s="318"/>
      <c r="GW7" s="318"/>
      <c r="GX7" s="318"/>
      <c r="GY7" s="318"/>
      <c r="GZ7" s="318"/>
      <c r="HA7" s="318"/>
      <c r="HB7" s="318"/>
      <c r="HC7" s="318"/>
      <c r="HD7" s="318"/>
      <c r="HE7" s="318"/>
      <c r="HF7" s="318"/>
      <c r="HG7" s="318"/>
      <c r="HH7" s="318"/>
      <c r="HI7" s="318"/>
      <c r="HJ7" s="318"/>
      <c r="HK7" s="318"/>
      <c r="HL7" s="318"/>
      <c r="HM7" s="318"/>
      <c r="HN7" s="318"/>
      <c r="HO7" s="318"/>
      <c r="HP7" s="318"/>
      <c r="HQ7" s="318"/>
      <c r="HR7" s="318"/>
      <c r="HS7" s="318"/>
      <c r="HT7" s="318"/>
      <c r="HU7" s="318"/>
      <c r="HV7" s="318"/>
      <c r="HW7" s="318"/>
      <c r="HX7" s="318"/>
      <c r="HY7" s="318"/>
      <c r="HZ7" s="318"/>
      <c r="IA7" s="318"/>
      <c r="IB7" s="318"/>
      <c r="IC7" s="318"/>
      <c r="ID7" s="318"/>
      <c r="IE7" s="318"/>
      <c r="IF7" s="318"/>
      <c r="IG7" s="318"/>
      <c r="IH7" s="318"/>
      <c r="II7" s="318"/>
      <c r="IJ7" s="318"/>
      <c r="IK7" s="318"/>
      <c r="IL7" s="318"/>
      <c r="IM7" s="318"/>
      <c r="IN7" s="318"/>
      <c r="IO7" s="318"/>
      <c r="IP7" s="318"/>
      <c r="IQ7" s="318"/>
      <c r="IR7" s="318"/>
      <c r="IS7" s="318"/>
      <c r="IT7" s="318"/>
      <c r="IU7" s="318"/>
      <c r="IV7" s="318"/>
      <c r="IW7" s="318"/>
      <c r="IX7" s="318"/>
      <c r="IY7" s="318"/>
      <c r="IZ7" s="318"/>
      <c r="JA7" s="318"/>
      <c r="JB7" s="318"/>
      <c r="JC7" s="318"/>
      <c r="JD7" s="318"/>
      <c r="JE7" s="318"/>
      <c r="JF7" s="318"/>
      <c r="JG7" s="318"/>
      <c r="JH7" s="318"/>
      <c r="JI7" s="318"/>
      <c r="JJ7" s="318"/>
      <c r="JK7" s="318"/>
      <c r="JL7" s="318"/>
      <c r="JM7" s="318"/>
      <c r="JN7" s="318"/>
      <c r="JO7" s="318"/>
      <c r="JP7" s="318"/>
      <c r="JQ7" s="318"/>
      <c r="JR7" s="318"/>
      <c r="JS7" s="318"/>
      <c r="JT7" s="318"/>
      <c r="JU7" s="318"/>
      <c r="JV7" s="318"/>
      <c r="JW7" s="318"/>
      <c r="JX7" s="318"/>
      <c r="JY7" s="318"/>
      <c r="JZ7" s="318"/>
      <c r="KA7" s="318"/>
      <c r="KB7" s="318"/>
      <c r="KC7" s="318"/>
      <c r="KD7" s="318"/>
      <c r="KE7" s="318"/>
      <c r="KF7" s="318"/>
      <c r="KG7" s="318"/>
      <c r="KH7" s="318"/>
      <c r="KI7" s="318"/>
      <c r="KJ7" s="318"/>
      <c r="KK7" s="318"/>
      <c r="KL7" s="318"/>
    </row>
    <row r="8" spans="1:298" s="260" customFormat="1" ht="114.95" customHeight="1" x14ac:dyDescent="0.25">
      <c r="A8" s="15"/>
      <c r="B8" s="277" t="s">
        <v>205</v>
      </c>
      <c r="C8" s="10"/>
      <c r="D8" s="11" t="s">
        <v>112</v>
      </c>
      <c r="E8" s="10"/>
      <c r="F8" s="337" t="s">
        <v>599</v>
      </c>
      <c r="G8" s="22"/>
      <c r="H8" s="96" t="s">
        <v>113</v>
      </c>
      <c r="I8" s="343" t="s">
        <v>621</v>
      </c>
      <c r="J8" s="405"/>
      <c r="K8" s="4"/>
      <c r="L8" s="41"/>
      <c r="M8" s="4"/>
      <c r="N8" s="41"/>
      <c r="O8" s="4"/>
      <c r="P8" s="41"/>
      <c r="Q8" s="4"/>
      <c r="R8" s="41"/>
      <c r="S8" s="4"/>
      <c r="T8" s="318"/>
      <c r="U8" s="318"/>
      <c r="V8" s="318"/>
      <c r="W8" s="318"/>
      <c r="X8" s="318"/>
      <c r="Y8" s="318"/>
      <c r="Z8" s="318"/>
      <c r="AA8" s="318"/>
      <c r="AB8" s="318"/>
      <c r="AC8" s="318"/>
      <c r="AD8" s="318"/>
      <c r="AE8" s="318"/>
      <c r="AF8" s="318"/>
      <c r="AG8" s="318"/>
      <c r="AH8" s="318"/>
      <c r="AI8" s="318"/>
      <c r="AJ8" s="318"/>
      <c r="AK8" s="318"/>
      <c r="AL8" s="318"/>
      <c r="AM8" s="318"/>
      <c r="AN8" s="318"/>
      <c r="AO8" s="318"/>
      <c r="AP8" s="318"/>
      <c r="AQ8" s="318"/>
      <c r="AR8" s="318"/>
      <c r="AS8" s="318"/>
      <c r="AT8" s="318"/>
      <c r="AU8" s="318"/>
      <c r="AV8" s="318"/>
      <c r="AW8" s="318"/>
      <c r="AX8" s="318"/>
      <c r="AY8" s="318"/>
      <c r="AZ8" s="318"/>
      <c r="BA8" s="318"/>
      <c r="BB8" s="318"/>
      <c r="BC8" s="318"/>
      <c r="BD8" s="318"/>
      <c r="BE8" s="318"/>
      <c r="BF8" s="318"/>
      <c r="BG8" s="318"/>
      <c r="BH8" s="318"/>
      <c r="BI8" s="318"/>
      <c r="BJ8" s="318"/>
      <c r="BK8" s="318"/>
      <c r="BL8" s="318"/>
      <c r="BM8" s="318"/>
      <c r="BN8" s="318"/>
      <c r="BO8" s="318"/>
      <c r="BP8" s="318"/>
      <c r="BQ8" s="318"/>
      <c r="BR8" s="318"/>
      <c r="BS8" s="318"/>
      <c r="BT8" s="318"/>
      <c r="BU8" s="318"/>
      <c r="BV8" s="318"/>
      <c r="BW8" s="318"/>
      <c r="BX8" s="318"/>
      <c r="BY8" s="318"/>
      <c r="BZ8" s="318"/>
      <c r="CA8" s="318"/>
      <c r="CB8" s="318"/>
      <c r="CC8" s="318"/>
      <c r="CD8" s="318"/>
      <c r="CE8" s="318"/>
      <c r="CF8" s="318"/>
      <c r="CG8" s="318"/>
      <c r="CH8" s="318"/>
      <c r="CI8" s="318"/>
      <c r="CJ8" s="318"/>
      <c r="CK8" s="318"/>
      <c r="CL8" s="318"/>
      <c r="CM8" s="318"/>
      <c r="CN8" s="318"/>
      <c r="CO8" s="318"/>
      <c r="CP8" s="318"/>
      <c r="CQ8" s="318"/>
      <c r="CR8" s="318"/>
      <c r="CS8" s="318"/>
      <c r="CT8" s="318"/>
      <c r="CU8" s="318"/>
      <c r="CV8" s="318"/>
      <c r="CW8" s="318"/>
      <c r="CX8" s="318"/>
      <c r="CY8" s="318"/>
      <c r="CZ8" s="318"/>
      <c r="DA8" s="318"/>
      <c r="DB8" s="318"/>
      <c r="DC8" s="318"/>
      <c r="DD8" s="318"/>
      <c r="DE8" s="318"/>
      <c r="DF8" s="318"/>
      <c r="DG8" s="318"/>
      <c r="DH8" s="318"/>
      <c r="DI8" s="318"/>
      <c r="DJ8" s="318"/>
      <c r="DK8" s="318"/>
      <c r="DL8" s="318"/>
      <c r="DM8" s="318"/>
      <c r="DN8" s="318"/>
      <c r="DO8" s="318"/>
      <c r="DP8" s="318"/>
      <c r="DQ8" s="318"/>
      <c r="DR8" s="318"/>
      <c r="DS8" s="318"/>
      <c r="DT8" s="318"/>
      <c r="DU8" s="318"/>
      <c r="DV8" s="318"/>
      <c r="DW8" s="318"/>
      <c r="DX8" s="318"/>
      <c r="DY8" s="318"/>
      <c r="DZ8" s="318"/>
      <c r="EA8" s="318"/>
      <c r="EB8" s="318"/>
      <c r="EC8" s="318"/>
      <c r="ED8" s="318"/>
      <c r="EE8" s="318"/>
      <c r="EF8" s="318"/>
      <c r="EG8" s="318"/>
      <c r="EH8" s="318"/>
      <c r="EI8" s="318"/>
      <c r="EJ8" s="318"/>
      <c r="EK8" s="318"/>
      <c r="EL8" s="318"/>
      <c r="EM8" s="318"/>
      <c r="EN8" s="318"/>
      <c r="EO8" s="318"/>
      <c r="EP8" s="318"/>
      <c r="EQ8" s="318"/>
      <c r="ER8" s="318"/>
      <c r="ES8" s="318"/>
      <c r="ET8" s="318"/>
      <c r="EU8" s="318"/>
      <c r="EV8" s="318"/>
      <c r="EW8" s="318"/>
      <c r="EX8" s="318"/>
      <c r="EY8" s="318"/>
      <c r="EZ8" s="318"/>
      <c r="FA8" s="318"/>
      <c r="FB8" s="318"/>
      <c r="FC8" s="318"/>
      <c r="FD8" s="318"/>
      <c r="FE8" s="318"/>
      <c r="FF8" s="318"/>
      <c r="FG8" s="318"/>
      <c r="FH8" s="318"/>
      <c r="FI8" s="318"/>
      <c r="FJ8" s="318"/>
      <c r="FK8" s="318"/>
      <c r="FL8" s="318"/>
      <c r="FM8" s="318"/>
      <c r="FN8" s="318"/>
      <c r="FO8" s="318"/>
      <c r="FP8" s="318"/>
      <c r="FQ8" s="318"/>
      <c r="FR8" s="318"/>
      <c r="FS8" s="318"/>
      <c r="FT8" s="318"/>
      <c r="FU8" s="318"/>
      <c r="FV8" s="318"/>
      <c r="FW8" s="318"/>
      <c r="FX8" s="318"/>
      <c r="FY8" s="318"/>
      <c r="FZ8" s="318"/>
      <c r="GA8" s="318"/>
      <c r="GB8" s="318"/>
      <c r="GC8" s="318"/>
      <c r="GD8" s="318"/>
      <c r="GE8" s="318"/>
      <c r="GF8" s="318"/>
      <c r="GG8" s="318"/>
      <c r="GH8" s="318"/>
      <c r="GI8" s="318"/>
      <c r="GJ8" s="318"/>
      <c r="GK8" s="318"/>
      <c r="GL8" s="318"/>
      <c r="GM8" s="318"/>
      <c r="GN8" s="318"/>
      <c r="GO8" s="318"/>
      <c r="GP8" s="318"/>
      <c r="GQ8" s="318"/>
      <c r="GR8" s="318"/>
      <c r="GS8" s="318"/>
      <c r="GT8" s="318"/>
      <c r="GU8" s="318"/>
      <c r="GV8" s="318"/>
      <c r="GW8" s="318"/>
      <c r="GX8" s="318"/>
      <c r="GY8" s="318"/>
      <c r="GZ8" s="318"/>
      <c r="HA8" s="318"/>
      <c r="HB8" s="318"/>
      <c r="HC8" s="318"/>
      <c r="HD8" s="318"/>
      <c r="HE8" s="318"/>
      <c r="HF8" s="318"/>
      <c r="HG8" s="318"/>
      <c r="HH8" s="318"/>
      <c r="HI8" s="318"/>
      <c r="HJ8" s="318"/>
      <c r="HK8" s="318"/>
      <c r="HL8" s="318"/>
      <c r="HM8" s="318"/>
      <c r="HN8" s="318"/>
      <c r="HO8" s="318"/>
      <c r="HP8" s="318"/>
      <c r="HQ8" s="318"/>
      <c r="HR8" s="318"/>
      <c r="HS8" s="318"/>
      <c r="HT8" s="318"/>
      <c r="HU8" s="318"/>
      <c r="HV8" s="318"/>
      <c r="HW8" s="318"/>
      <c r="HX8" s="318"/>
      <c r="HY8" s="318"/>
      <c r="HZ8" s="318"/>
      <c r="IA8" s="318"/>
      <c r="IB8" s="318"/>
      <c r="IC8" s="318"/>
      <c r="ID8" s="318"/>
      <c r="IE8" s="318"/>
      <c r="IF8" s="318"/>
      <c r="IG8" s="318"/>
      <c r="IH8" s="318"/>
      <c r="II8" s="318"/>
      <c r="IJ8" s="318"/>
      <c r="IK8" s="318"/>
      <c r="IL8" s="318"/>
      <c r="IM8" s="318"/>
      <c r="IN8" s="318"/>
      <c r="IO8" s="318"/>
      <c r="IP8" s="318"/>
      <c r="IQ8" s="318"/>
      <c r="IR8" s="318"/>
      <c r="IS8" s="318"/>
      <c r="IT8" s="318"/>
      <c r="IU8" s="318"/>
      <c r="IV8" s="318"/>
      <c r="IW8" s="318"/>
      <c r="IX8" s="318"/>
      <c r="IY8" s="318"/>
      <c r="IZ8" s="318"/>
      <c r="JA8" s="318"/>
      <c r="JB8" s="318"/>
      <c r="JC8" s="318"/>
      <c r="JD8" s="318"/>
      <c r="JE8" s="318"/>
      <c r="JF8" s="318"/>
      <c r="JG8" s="318"/>
      <c r="JH8" s="318"/>
      <c r="JI8" s="318"/>
      <c r="JJ8" s="318"/>
      <c r="JK8" s="318"/>
      <c r="JL8" s="318"/>
      <c r="JM8" s="318"/>
      <c r="JN8" s="318"/>
      <c r="JO8" s="318"/>
      <c r="JP8" s="318"/>
      <c r="JQ8" s="318"/>
      <c r="JR8" s="318"/>
      <c r="JS8" s="318"/>
      <c r="JT8" s="318"/>
      <c r="JU8" s="318"/>
      <c r="JV8" s="318"/>
      <c r="JW8" s="318"/>
      <c r="JX8" s="318"/>
      <c r="JY8" s="318"/>
      <c r="JZ8" s="318"/>
      <c r="KA8" s="318"/>
      <c r="KB8" s="318"/>
      <c r="KC8" s="318"/>
      <c r="KD8" s="318"/>
      <c r="KE8" s="318"/>
      <c r="KF8" s="318"/>
      <c r="KG8" s="318"/>
      <c r="KH8" s="318"/>
      <c r="KI8" s="318"/>
      <c r="KJ8" s="318"/>
      <c r="KK8" s="318"/>
      <c r="KL8" s="318"/>
    </row>
    <row r="9" spans="1:298" s="260" customFormat="1" ht="114.95" customHeight="1" x14ac:dyDescent="0.25">
      <c r="A9" s="16"/>
      <c r="B9" s="278" t="s">
        <v>206</v>
      </c>
      <c r="C9" s="12"/>
      <c r="D9" s="13" t="s">
        <v>112</v>
      </c>
      <c r="E9" s="12"/>
      <c r="F9" s="344" t="s">
        <v>623</v>
      </c>
      <c r="G9" s="22"/>
      <c r="H9" s="96" t="s">
        <v>113</v>
      </c>
      <c r="I9" s="343" t="s">
        <v>621</v>
      </c>
      <c r="J9" s="406"/>
      <c r="K9" s="35"/>
      <c r="L9" s="41"/>
      <c r="M9" s="35"/>
      <c r="N9" s="41"/>
      <c r="O9" s="35"/>
      <c r="P9" s="41"/>
      <c r="Q9" s="35"/>
      <c r="R9" s="41"/>
      <c r="S9" s="35"/>
      <c r="T9" s="318"/>
      <c r="U9" s="318"/>
      <c r="V9" s="318"/>
      <c r="W9" s="318"/>
      <c r="X9" s="318"/>
      <c r="Y9" s="318"/>
      <c r="Z9" s="318"/>
      <c r="AA9" s="318"/>
      <c r="AB9" s="318"/>
      <c r="AC9" s="318"/>
      <c r="AD9" s="318"/>
      <c r="AE9" s="318"/>
      <c r="AF9" s="318"/>
      <c r="AG9" s="318"/>
      <c r="AH9" s="318"/>
      <c r="AI9" s="318"/>
      <c r="AJ9" s="318"/>
      <c r="AK9" s="318"/>
      <c r="AL9" s="318"/>
      <c r="AM9" s="318"/>
      <c r="AN9" s="318"/>
      <c r="AO9" s="318"/>
      <c r="AP9" s="318"/>
      <c r="AQ9" s="318"/>
      <c r="AR9" s="318"/>
      <c r="AS9" s="318"/>
      <c r="AT9" s="318"/>
      <c r="AU9" s="318"/>
      <c r="AV9" s="318"/>
      <c r="AW9" s="318"/>
      <c r="AX9" s="318"/>
      <c r="AY9" s="318"/>
      <c r="AZ9" s="318"/>
      <c r="BA9" s="318"/>
      <c r="BB9" s="318"/>
      <c r="BC9" s="318"/>
      <c r="BD9" s="318"/>
      <c r="BE9" s="318"/>
      <c r="BF9" s="318"/>
      <c r="BG9" s="318"/>
      <c r="BH9" s="318"/>
      <c r="BI9" s="318"/>
      <c r="BJ9" s="318"/>
      <c r="BK9" s="318"/>
      <c r="BL9" s="318"/>
      <c r="BM9" s="318"/>
      <c r="BN9" s="318"/>
      <c r="BO9" s="318"/>
      <c r="BP9" s="318"/>
      <c r="BQ9" s="318"/>
      <c r="BR9" s="318"/>
      <c r="BS9" s="318"/>
      <c r="BT9" s="318"/>
      <c r="BU9" s="318"/>
      <c r="BV9" s="318"/>
      <c r="BW9" s="318"/>
      <c r="BX9" s="318"/>
      <c r="BY9" s="318"/>
      <c r="BZ9" s="318"/>
      <c r="CA9" s="318"/>
      <c r="CB9" s="318"/>
      <c r="CC9" s="318"/>
      <c r="CD9" s="318"/>
      <c r="CE9" s="318"/>
      <c r="CF9" s="318"/>
      <c r="CG9" s="318"/>
      <c r="CH9" s="318"/>
      <c r="CI9" s="318"/>
      <c r="CJ9" s="318"/>
      <c r="CK9" s="318"/>
      <c r="CL9" s="318"/>
      <c r="CM9" s="318"/>
      <c r="CN9" s="318"/>
      <c r="CO9" s="318"/>
      <c r="CP9" s="318"/>
      <c r="CQ9" s="318"/>
      <c r="CR9" s="318"/>
      <c r="CS9" s="318"/>
      <c r="CT9" s="318"/>
      <c r="CU9" s="318"/>
      <c r="CV9" s="318"/>
      <c r="CW9" s="318"/>
      <c r="CX9" s="318"/>
      <c r="CY9" s="318"/>
      <c r="CZ9" s="318"/>
      <c r="DA9" s="318"/>
      <c r="DB9" s="318"/>
      <c r="DC9" s="318"/>
      <c r="DD9" s="318"/>
      <c r="DE9" s="318"/>
      <c r="DF9" s="318"/>
      <c r="DG9" s="318"/>
      <c r="DH9" s="318"/>
      <c r="DI9" s="318"/>
      <c r="DJ9" s="318"/>
      <c r="DK9" s="318"/>
      <c r="DL9" s="318"/>
      <c r="DM9" s="318"/>
      <c r="DN9" s="318"/>
      <c r="DO9" s="318"/>
      <c r="DP9" s="318"/>
      <c r="DQ9" s="318"/>
      <c r="DR9" s="318"/>
      <c r="DS9" s="318"/>
      <c r="DT9" s="318"/>
      <c r="DU9" s="318"/>
      <c r="DV9" s="318"/>
      <c r="DW9" s="318"/>
      <c r="DX9" s="318"/>
      <c r="DY9" s="318"/>
      <c r="DZ9" s="318"/>
      <c r="EA9" s="318"/>
      <c r="EB9" s="318"/>
      <c r="EC9" s="318"/>
      <c r="ED9" s="318"/>
      <c r="EE9" s="318"/>
      <c r="EF9" s="318"/>
      <c r="EG9" s="318"/>
      <c r="EH9" s="318"/>
      <c r="EI9" s="318"/>
      <c r="EJ9" s="318"/>
      <c r="EK9" s="318"/>
      <c r="EL9" s="318"/>
      <c r="EM9" s="318"/>
      <c r="EN9" s="318"/>
      <c r="EO9" s="318"/>
      <c r="EP9" s="318"/>
      <c r="EQ9" s="318"/>
      <c r="ER9" s="318"/>
      <c r="ES9" s="318"/>
      <c r="ET9" s="318"/>
      <c r="EU9" s="318"/>
      <c r="EV9" s="318"/>
      <c r="EW9" s="318"/>
      <c r="EX9" s="318"/>
      <c r="EY9" s="318"/>
      <c r="EZ9" s="318"/>
      <c r="FA9" s="318"/>
      <c r="FB9" s="318"/>
      <c r="FC9" s="318"/>
      <c r="FD9" s="318"/>
      <c r="FE9" s="318"/>
      <c r="FF9" s="318"/>
      <c r="FG9" s="318"/>
      <c r="FH9" s="318"/>
      <c r="FI9" s="318"/>
      <c r="FJ9" s="318"/>
      <c r="FK9" s="318"/>
      <c r="FL9" s="318"/>
      <c r="FM9" s="318"/>
      <c r="FN9" s="318"/>
      <c r="FO9" s="318"/>
      <c r="FP9" s="318"/>
      <c r="FQ9" s="318"/>
      <c r="FR9" s="318"/>
      <c r="FS9" s="318"/>
      <c r="FT9" s="318"/>
      <c r="FU9" s="318"/>
      <c r="FV9" s="318"/>
      <c r="FW9" s="318"/>
      <c r="FX9" s="318"/>
      <c r="FY9" s="318"/>
      <c r="FZ9" s="318"/>
      <c r="GA9" s="318"/>
      <c r="GB9" s="318"/>
      <c r="GC9" s="318"/>
      <c r="GD9" s="318"/>
      <c r="GE9" s="318"/>
      <c r="GF9" s="318"/>
      <c r="GG9" s="318"/>
      <c r="GH9" s="318"/>
      <c r="GI9" s="318"/>
      <c r="GJ9" s="318"/>
      <c r="GK9" s="318"/>
      <c r="GL9" s="318"/>
      <c r="GM9" s="318"/>
      <c r="GN9" s="318"/>
      <c r="GO9" s="318"/>
      <c r="GP9" s="318"/>
      <c r="GQ9" s="318"/>
      <c r="GR9" s="318"/>
      <c r="GS9" s="318"/>
      <c r="GT9" s="318"/>
      <c r="GU9" s="318"/>
      <c r="GV9" s="318"/>
      <c r="GW9" s="318"/>
      <c r="GX9" s="318"/>
      <c r="GY9" s="318"/>
      <c r="GZ9" s="318"/>
      <c r="HA9" s="318"/>
      <c r="HB9" s="318"/>
      <c r="HC9" s="318"/>
      <c r="HD9" s="318"/>
      <c r="HE9" s="318"/>
      <c r="HF9" s="318"/>
      <c r="HG9" s="318"/>
      <c r="HH9" s="318"/>
      <c r="HI9" s="318"/>
      <c r="HJ9" s="318"/>
      <c r="HK9" s="318"/>
      <c r="HL9" s="318"/>
      <c r="HM9" s="318"/>
      <c r="HN9" s="318"/>
      <c r="HO9" s="318"/>
      <c r="HP9" s="318"/>
      <c r="HQ9" s="318"/>
      <c r="HR9" s="318"/>
      <c r="HS9" s="318"/>
      <c r="HT9" s="318"/>
      <c r="HU9" s="318"/>
      <c r="HV9" s="318"/>
      <c r="HW9" s="318"/>
      <c r="HX9" s="318"/>
      <c r="HY9" s="318"/>
      <c r="HZ9" s="318"/>
      <c r="IA9" s="318"/>
      <c r="IB9" s="318"/>
      <c r="IC9" s="318"/>
      <c r="ID9" s="318"/>
      <c r="IE9" s="318"/>
      <c r="IF9" s="318"/>
      <c r="IG9" s="318"/>
      <c r="IH9" s="318"/>
      <c r="II9" s="318"/>
      <c r="IJ9" s="318"/>
      <c r="IK9" s="318"/>
      <c r="IL9" s="318"/>
      <c r="IM9" s="318"/>
      <c r="IN9" s="318"/>
      <c r="IO9" s="318"/>
      <c r="IP9" s="318"/>
      <c r="IQ9" s="318"/>
      <c r="IR9" s="318"/>
      <c r="IS9" s="318"/>
      <c r="IT9" s="318"/>
      <c r="IU9" s="318"/>
      <c r="IV9" s="318"/>
      <c r="IW9" s="318"/>
      <c r="IX9" s="318"/>
      <c r="IY9" s="318"/>
      <c r="IZ9" s="318"/>
      <c r="JA9" s="318"/>
      <c r="JB9" s="318"/>
      <c r="JC9" s="318"/>
      <c r="JD9" s="318"/>
      <c r="JE9" s="318"/>
      <c r="JF9" s="318"/>
      <c r="JG9" s="318"/>
      <c r="JH9" s="318"/>
      <c r="JI9" s="318"/>
      <c r="JJ9" s="318"/>
      <c r="JK9" s="318"/>
      <c r="JL9" s="318"/>
      <c r="JM9" s="318"/>
      <c r="JN9" s="318"/>
      <c r="JO9" s="318"/>
      <c r="JP9" s="318"/>
      <c r="JQ9" s="318"/>
      <c r="JR9" s="318"/>
      <c r="JS9" s="318"/>
      <c r="JT9" s="318"/>
      <c r="JU9" s="318"/>
      <c r="JV9" s="318"/>
      <c r="JW9" s="318"/>
      <c r="JX9" s="318"/>
      <c r="JY9" s="318"/>
      <c r="JZ9" s="318"/>
      <c r="KA9" s="318"/>
      <c r="KB9" s="318"/>
      <c r="KC9" s="318"/>
      <c r="KD9" s="318"/>
      <c r="KE9" s="318"/>
      <c r="KF9" s="318"/>
      <c r="KG9" s="318"/>
      <c r="KH9" s="318"/>
      <c r="KI9" s="318"/>
      <c r="KJ9" s="318"/>
      <c r="KK9" s="318"/>
      <c r="KL9" s="318"/>
    </row>
    <row r="10" spans="1:298" x14ac:dyDescent="0.3">
      <c r="F10" s="345" t="s">
        <v>624</v>
      </c>
    </row>
  </sheetData>
  <mergeCells count="1">
    <mergeCell ref="J7:J9"/>
  </mergeCells>
  <hyperlinks>
    <hyperlink ref="F7" r:id="rId1"/>
    <hyperlink ref="F8" r:id="rId2"/>
    <hyperlink ref="F9" r:id="rId3" display="Key exploration work in malawi"/>
    <hyperlink ref="F10" r:id="rId4"/>
  </hyperlinks>
  <pageMargins left="0.7" right="0.7" top="0.75" bottom="0.75" header="0.3" footer="0.3"/>
  <pageSetup paperSize="8" orientation="landscape" horizontalDpi="1200" verticalDpi="1200"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6BB3B790D4CD34F81FC0BEB718ECEB9" ma:contentTypeVersion="9" ma:contentTypeDescription="Create a new document." ma:contentTypeScope="" ma:versionID="b1797ab2ec846b70d7c792ae64c80a36">
  <xsd:schema xmlns:xsd="http://www.w3.org/2001/XMLSchema" xmlns:xs="http://www.w3.org/2001/XMLSchema" xmlns:p="http://schemas.microsoft.com/office/2006/metadata/properties" xmlns:ns2="d9eb0d81-beec-4074-bc6f-8be11319408c" targetNamespace="http://schemas.microsoft.com/office/2006/metadata/properties" ma:root="true" ma:fieldsID="8c3d53e08a39edf9e2ec06a3bcc52099" ns2:_="">
    <xsd:import namespace="d9eb0d81-beec-4074-bc6f-8be11319408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eb0d81-beec-4074-bc6f-8be1131940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519F17E-4F5A-450D-B771-D83C95A89723}">
  <ds:schemaRefs>
    <ds:schemaRef ds:uri="http://purl.org/dc/terms/"/>
    <ds:schemaRef ds:uri="http://www.w3.org/XML/1998/namespace"/>
    <ds:schemaRef ds:uri="http://schemas.microsoft.com/office/2006/documentManagement/types"/>
    <ds:schemaRef ds:uri="http://schemas.openxmlformats.org/package/2006/metadata/core-properties"/>
    <ds:schemaRef ds:uri="http://purl.org/dc/elements/1.1/"/>
    <ds:schemaRef ds:uri="http://purl.org/dc/dcmitype/"/>
    <ds:schemaRef ds:uri="http://schemas.microsoft.com/office/2006/metadata/properties"/>
    <ds:schemaRef ds:uri="http://schemas.microsoft.com/office/infopath/2007/PartnerControls"/>
    <ds:schemaRef ds:uri="d9eb0d81-beec-4074-bc6f-8be11319408c"/>
  </ds:schemaRefs>
</ds:datastoreItem>
</file>

<file path=customXml/itemProps2.xml><?xml version="1.0" encoding="utf-8"?>
<ds:datastoreItem xmlns:ds="http://schemas.openxmlformats.org/officeDocument/2006/customXml" ds:itemID="{AED8A921-5D65-4DB9-85A5-89689F32DD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eb0d81-beec-4074-bc6f-8be1131940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C0BC6C0-7B6D-4886-820A-3A51F212CFF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30</vt:i4>
      </vt:variant>
      <vt:variant>
        <vt:lpstr>Named Ranges</vt:lpstr>
      </vt:variant>
      <vt:variant>
        <vt:i4>10</vt:i4>
      </vt:variant>
    </vt:vector>
  </HeadingPairs>
  <TitlesOfParts>
    <vt:vector size="40" baseType="lpstr">
      <vt:lpstr>Introduction</vt:lpstr>
      <vt:lpstr>About</vt:lpstr>
      <vt:lpstr>#2.1</vt:lpstr>
      <vt:lpstr>#2.2</vt:lpstr>
      <vt:lpstr>#2.3</vt:lpstr>
      <vt:lpstr>#2.4</vt:lpstr>
      <vt:lpstr>#2.5</vt:lpstr>
      <vt:lpstr>#2.6</vt:lpstr>
      <vt:lpstr>#3.1</vt:lpstr>
      <vt:lpstr>#3.2</vt:lpstr>
      <vt:lpstr>#3.3</vt:lpstr>
      <vt:lpstr>#4.1</vt:lpstr>
      <vt:lpstr>#4.1 - Reporting entities</vt:lpstr>
      <vt:lpstr>#4.1 - Government</vt:lpstr>
      <vt:lpstr>#4.1 - Company</vt:lpstr>
      <vt:lpstr>#4.2</vt:lpstr>
      <vt:lpstr>#4.3</vt:lpstr>
      <vt:lpstr>#4.4</vt:lpstr>
      <vt:lpstr>#4.5</vt:lpstr>
      <vt:lpstr>#4.6</vt:lpstr>
      <vt:lpstr>#4.7</vt:lpstr>
      <vt:lpstr>#4.8</vt:lpstr>
      <vt:lpstr>#4.9</vt:lpstr>
      <vt:lpstr>#5.1</vt:lpstr>
      <vt:lpstr>#5.2</vt:lpstr>
      <vt:lpstr>#5.3</vt:lpstr>
      <vt:lpstr>#6.1</vt:lpstr>
      <vt:lpstr>#6.2</vt:lpstr>
      <vt:lpstr>#6.3</vt:lpstr>
      <vt:lpstr>#6.4</vt:lpstr>
      <vt:lpstr>Companies_list</vt:lpstr>
      <vt:lpstr>dddd</vt:lpstr>
      <vt:lpstr>gogosx</vt:lpstr>
      <vt:lpstr>Government_entities_list</vt:lpstr>
      <vt:lpstr>over</vt:lpstr>
      <vt:lpstr>'#2.4'!Print_Area</vt:lpstr>
      <vt:lpstr>Projectname</vt:lpstr>
      <vt:lpstr>Revenue_stream_list</vt:lpstr>
      <vt:lpstr>Total_reconciled</vt:lpstr>
      <vt:lpstr>Total_revenues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EITI International Secretariat</dc:creator>
  <cp:lastModifiedBy>Leonard A. Mushani</cp:lastModifiedBy>
  <cp:revision/>
  <dcterms:created xsi:type="dcterms:W3CDTF">2020-07-14T03:16:31Z</dcterms:created>
  <dcterms:modified xsi:type="dcterms:W3CDTF">2021-12-09T15:31:51Z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0x010100F6BB3B790D4CD34F81FC0BEB718ECEB9</vt:lpwstr>
  </property>
  <property fmtid="{D5CDD505-2E9C-101B-9397-08002B2CF9AE}" pid="3" name="Order">
    <vt:r8>281300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ies>
</file>